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hristianG\19195PT_Ladurns I\ATXT\03 Capitolato e computo delle opere\"/>
    </mc:Choice>
  </mc:AlternateContent>
  <bookViews>
    <workbookView xWindow="0" yWindow="0" windowWidth="28800" windowHeight="118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3" i="1" l="1"/>
  <c r="G392" i="1"/>
  <c r="G391" i="1"/>
  <c r="G390" i="1"/>
  <c r="G387" i="1"/>
  <c r="G386" i="1"/>
  <c r="G385" i="1"/>
  <c r="G383" i="1"/>
  <c r="G382" i="1"/>
  <c r="G380" i="1"/>
  <c r="G379" i="1"/>
  <c r="G374" i="1"/>
  <c r="G373" i="1"/>
  <c r="G372" i="1"/>
  <c r="G371" i="1"/>
  <c r="G368" i="1"/>
  <c r="G367" i="1"/>
  <c r="G366" i="1"/>
  <c r="G363" i="1"/>
  <c r="G362" i="1"/>
  <c r="G361" i="1"/>
  <c r="G360" i="1"/>
  <c r="G355" i="1"/>
  <c r="G354" i="1"/>
  <c r="G353" i="1"/>
  <c r="G352" i="1"/>
  <c r="G350" i="1"/>
  <c r="G349" i="1"/>
  <c r="G347" i="1"/>
  <c r="G346" i="1"/>
  <c r="G343" i="1"/>
  <c r="G342" i="1"/>
  <c r="G341" i="1"/>
  <c r="G338" i="1"/>
  <c r="G337" i="1"/>
  <c r="G336" i="1"/>
  <c r="G334" i="1"/>
  <c r="G333" i="1"/>
  <c r="G331" i="1"/>
  <c r="G330" i="1"/>
  <c r="G325" i="1"/>
  <c r="G324" i="1"/>
  <c r="G323" i="1"/>
  <c r="G322" i="1"/>
  <c r="G317" i="1"/>
  <c r="G316" i="1"/>
  <c r="G315" i="1"/>
  <c r="G314" i="1"/>
  <c r="G309" i="1"/>
  <c r="G308" i="1"/>
  <c r="G307" i="1"/>
  <c r="G306" i="1"/>
  <c r="G305" i="1"/>
  <c r="G303" i="1"/>
  <c r="G302" i="1"/>
  <c r="G301" i="1"/>
  <c r="G300" i="1"/>
  <c r="G295" i="1"/>
  <c r="G294" i="1"/>
  <c r="G293" i="1"/>
  <c r="G292" i="1"/>
  <c r="G291" i="1"/>
  <c r="G290" i="1"/>
  <c r="G285" i="1"/>
  <c r="G284" i="1"/>
  <c r="G283" i="1"/>
  <c r="G282" i="1"/>
  <c r="G277" i="1"/>
  <c r="G276" i="1"/>
  <c r="G275" i="1"/>
  <c r="G274" i="1"/>
  <c r="G269" i="1"/>
  <c r="G268" i="1"/>
  <c r="G267" i="1"/>
  <c r="G266" i="1"/>
  <c r="G263" i="1"/>
  <c r="G262" i="1"/>
  <c r="G261" i="1"/>
  <c r="G259" i="1"/>
  <c r="G258" i="1"/>
  <c r="G253" i="1"/>
  <c r="G252" i="1"/>
  <c r="G251" i="1"/>
  <c r="G250" i="1"/>
  <c r="G247" i="1"/>
  <c r="G246" i="1"/>
  <c r="G245" i="1"/>
  <c r="G243" i="1"/>
  <c r="G242" i="1"/>
  <c r="G239" i="1"/>
  <c r="G238" i="1"/>
  <c r="G237" i="1"/>
  <c r="G236" i="1"/>
  <c r="G234" i="1"/>
  <c r="G233" i="1"/>
  <c r="G231" i="1"/>
  <c r="G230" i="1"/>
  <c r="G227" i="1"/>
  <c r="G226" i="1"/>
  <c r="G225" i="1"/>
  <c r="G222" i="1"/>
  <c r="G221" i="1"/>
  <c r="G220" i="1"/>
  <c r="G215" i="1"/>
  <c r="G214" i="1"/>
  <c r="G213" i="1"/>
  <c r="G212" i="1"/>
  <c r="G211" i="1"/>
  <c r="G210" i="1"/>
  <c r="G208" i="1"/>
  <c r="G207" i="1"/>
  <c r="G206" i="1"/>
  <c r="G205" i="1"/>
  <c r="G204" i="1"/>
  <c r="G203" i="1"/>
  <c r="G201" i="1"/>
  <c r="G200" i="1"/>
  <c r="G198" i="1"/>
  <c r="G197" i="1"/>
  <c r="G196" i="1"/>
  <c r="G195" i="1"/>
  <c r="G194" i="1"/>
  <c r="G193" i="1"/>
  <c r="G192" i="1"/>
  <c r="G190" i="1"/>
  <c r="G189" i="1"/>
  <c r="G188" i="1"/>
  <c r="G187" i="1"/>
  <c r="G186" i="1"/>
  <c r="G184" i="1"/>
  <c r="G183" i="1"/>
  <c r="G182" i="1"/>
  <c r="G180" i="1"/>
  <c r="G179" i="1"/>
  <c r="G178" i="1"/>
  <c r="G177" i="1"/>
  <c r="G174" i="1"/>
  <c r="G173" i="1"/>
  <c r="G172" i="1"/>
  <c r="G170" i="1"/>
  <c r="G169" i="1"/>
  <c r="G168" i="1"/>
  <c r="G167" i="1"/>
  <c r="G166" i="1"/>
  <c r="G164" i="1"/>
  <c r="G163" i="1"/>
  <c r="G162" i="1"/>
  <c r="G160" i="1"/>
  <c r="G159" i="1"/>
  <c r="G158" i="1"/>
  <c r="G155" i="1"/>
  <c r="G154" i="1"/>
  <c r="G153" i="1"/>
  <c r="G152" i="1"/>
  <c r="G149" i="1"/>
  <c r="G148" i="1"/>
  <c r="G147" i="1"/>
  <c r="G145" i="1"/>
  <c r="G144" i="1"/>
  <c r="G142" i="1"/>
  <c r="G141" i="1"/>
  <c r="G139" i="1"/>
  <c r="G138" i="1"/>
  <c r="G135" i="1"/>
  <c r="G134" i="1"/>
  <c r="G133" i="1"/>
  <c r="G132" i="1"/>
  <c r="G130" i="1"/>
  <c r="G129" i="1"/>
  <c r="G127" i="1"/>
  <c r="G126" i="1"/>
  <c r="G123" i="1"/>
  <c r="G122" i="1"/>
  <c r="G121" i="1"/>
  <c r="G120" i="1"/>
  <c r="G119" i="1"/>
  <c r="G118" i="1"/>
  <c r="G116" i="1"/>
  <c r="G115" i="1"/>
  <c r="G113" i="1"/>
  <c r="G112" i="1"/>
  <c r="G109" i="1"/>
  <c r="G108" i="1"/>
  <c r="G107" i="1"/>
  <c r="G105" i="1"/>
  <c r="G104" i="1"/>
  <c r="G103" i="1"/>
  <c r="G102" i="1"/>
  <c r="G101" i="1"/>
  <c r="G99" i="1"/>
  <c r="G98" i="1"/>
  <c r="G96" i="1"/>
  <c r="G95" i="1"/>
  <c r="G94" i="1"/>
  <c r="G92" i="1"/>
  <c r="G91" i="1"/>
  <c r="G89" i="1"/>
  <c r="G88" i="1"/>
  <c r="G87" i="1"/>
  <c r="G84" i="1"/>
  <c r="G83" i="1"/>
  <c r="G82" i="1"/>
  <c r="G81" i="1"/>
  <c r="G80" i="1"/>
  <c r="G79" i="1"/>
  <c r="G77" i="1"/>
  <c r="G76" i="1"/>
  <c r="G75" i="1"/>
  <c r="G74" i="1"/>
  <c r="G73" i="1"/>
  <c r="G71" i="1"/>
  <c r="G70" i="1"/>
  <c r="G69" i="1"/>
  <c r="G68" i="1"/>
  <c r="G67" i="1"/>
  <c r="G65" i="1"/>
  <c r="G64" i="1"/>
  <c r="G63" i="1"/>
  <c r="G61" i="1"/>
  <c r="G60" i="1"/>
  <c r="G59" i="1"/>
  <c r="G58" i="1"/>
  <c r="G57" i="1"/>
  <c r="G56" i="1"/>
  <c r="G53" i="1"/>
  <c r="G52" i="1"/>
  <c r="G51" i="1"/>
  <c r="G49" i="1"/>
  <c r="G48" i="1"/>
  <c r="G42" i="1"/>
  <c r="G41" i="1"/>
  <c r="G40" i="1"/>
  <c r="G39" i="1"/>
  <c r="G37" i="1"/>
  <c r="G36" i="1"/>
  <c r="G35" i="1"/>
  <c r="G34" i="1"/>
  <c r="G33" i="1"/>
  <c r="G30" i="1"/>
  <c r="G29" i="1"/>
  <c r="G28" i="1"/>
  <c r="G27" i="1"/>
  <c r="G25" i="1"/>
  <c r="G24" i="1"/>
  <c r="G23" i="1"/>
  <c r="G18" i="1"/>
  <c r="G17" i="1"/>
  <c r="G16" i="1"/>
  <c r="G15" i="1"/>
  <c r="G19" i="1" s="1"/>
  <c r="G20" i="1" s="1"/>
  <c r="G43" i="1" s="1"/>
  <c r="G394" i="1" s="1"/>
  <c r="G405" i="1" l="1"/>
  <c r="G399" i="1"/>
  <c r="G401" i="1" s="1"/>
  <c r="G403" i="1" s="1"/>
</calcChain>
</file>

<file path=xl/sharedStrings.xml><?xml version="1.0" encoding="utf-8"?>
<sst xmlns="http://schemas.openxmlformats.org/spreadsheetml/2006/main" count="788" uniqueCount="661">
  <si>
    <t>PROGETTO</t>
  </si>
  <si>
    <t>Codice CIG:</t>
  </si>
  <si>
    <t>No.</t>
  </si>
  <si>
    <t>Pos. n.</t>
  </si>
  <si>
    <t>Denominazione</t>
  </si>
  <si>
    <t>Unità di misura</t>
  </si>
  <si>
    <t>Quantità</t>
  </si>
  <si>
    <t>Prezzo unitario</t>
  </si>
  <si>
    <t>Prezzo totale
_x000D_(quantità per
_x000D_prezzo unitario)</t>
  </si>
  <si>
    <t>*00</t>
  </si>
  <si>
    <t>Prescrizioni generali e impianto cantiere</t>
  </si>
  <si>
    <t>*00.01</t>
  </si>
  <si>
    <t>Prescrizioni generali</t>
  </si>
  <si>
    <t>Somma Prescrizioni generali e impianto cantiere</t>
  </si>
  <si>
    <t>01</t>
  </si>
  <si>
    <t>Prezzi elementari</t>
  </si>
  <si>
    <t>01.01</t>
  </si>
  <si>
    <t>Mercedi orarie della mano d'opera</t>
  </si>
  <si>
    <t>01.01.01</t>
  </si>
  <si>
    <t>Settore edile/civile</t>
  </si>
  <si>
    <t>01.01.01.01</t>
  </si>
  <si>
    <t>Operaio alt. spec. o maestro professionale</t>
  </si>
  <si>
    <t>h</t>
  </si>
  <si>
    <t>01.01.01.02</t>
  </si>
  <si>
    <t>Operaio spec.</t>
  </si>
  <si>
    <t>01.01.01.03</t>
  </si>
  <si>
    <t>Operaio qual.</t>
  </si>
  <si>
    <t>01.01.01.04</t>
  </si>
  <si>
    <t>Operaio com.</t>
  </si>
  <si>
    <t>Somma Settore edile/civile</t>
  </si>
  <si>
    <t>Somma Mercedi orarie della mano d'opera</t>
  </si>
  <si>
    <t>01.02</t>
  </si>
  <si>
    <t>Noli</t>
  </si>
  <si>
    <t>01.02.01</t>
  </si>
  <si>
    <t>Mezzi di trasporto</t>
  </si>
  <si>
    <t>01.02.01.15.b</t>
  </si>
  <si>
    <t>Elicottero carico utile  700 kg / H=2500 m</t>
  </si>
  <si>
    <t>min</t>
  </si>
  <si>
    <t>01.02.01.15.c</t>
  </si>
  <si>
    <t>Elicottero carico utile  800 kg / H=2500 m</t>
  </si>
  <si>
    <t>Somma Mezzi di trasporto</t>
  </si>
  <si>
    <t>01.02.03</t>
  </si>
  <si>
    <t>Macchine per movimento terra</t>
  </si>
  <si>
    <t>01.02.03.05.d</t>
  </si>
  <si>
    <t>Escavatore a cucchiaio cingolato, con chiusura rapida, martello e impianto pinze: Escavatore idraulico cingolato, potenza motore: da 77 a 109 kW</t>
  </si>
  <si>
    <t>01.02.03.06.c</t>
  </si>
  <si>
    <t>Escavatore tipo "ragno" a due ruote e due piedi telescopici potenza da 56 a 70 kW</t>
  </si>
  <si>
    <t>Somma Macchine per movimento terra</t>
  </si>
  <si>
    <t>Somma Noli</t>
  </si>
  <si>
    <t>01.06</t>
  </si>
  <si>
    <t>Oneri generali di cantiere</t>
  </si>
  <si>
    <t>01.06.01</t>
  </si>
  <si>
    <t>Monoblocchi prefabbricati</t>
  </si>
  <si>
    <t>01.06.01.01.a</t>
  </si>
  <si>
    <t>Messa a disposizione di locali nel cantiere Unità d'ufficio per il primo mese (30 gg) o frazione</t>
  </si>
  <si>
    <t>nr</t>
  </si>
  <si>
    <t>01.06.01.01.b</t>
  </si>
  <si>
    <t>Messa a disposizione di locali nel cantiere Unità d'ufficio per ogni giorno successivo</t>
  </si>
  <si>
    <t>01.06.01.02.a</t>
  </si>
  <si>
    <t>Monoblocco prefabbricato ad uso magazzino 6,0mx2,45mx2,50m (interno), per il primo mese (30 gg) o frazione</t>
  </si>
  <si>
    <t>01.06.01.02.b</t>
  </si>
  <si>
    <t>Monoblocco prefabbricato ad uso magazzino 6,0mx2,45mx2,50m (interno), per ogni giorno successivo</t>
  </si>
  <si>
    <t>Somma Monoblocchi prefabbricati</t>
  </si>
  <si>
    <t>01.06.03</t>
  </si>
  <si>
    <t>Recinzione di cantiere</t>
  </si>
  <si>
    <t>01.06.03.01.a</t>
  </si>
  <si>
    <t>Messa a disposizione di recinzione mobile altezza 2,0 m per il primo mese (30 gg) o frazione</t>
  </si>
  <si>
    <t>m</t>
  </si>
  <si>
    <t>01.06.03.01.b</t>
  </si>
  <si>
    <t>Messa a disposizione di recinzione mobile altezza 2,0 m per ogni giorno naturale successivo</t>
  </si>
  <si>
    <t>Somma Recinzione di cantiere</t>
  </si>
  <si>
    <t>Somma Oneri generali di cantiere</t>
  </si>
  <si>
    <t>Somma Prezzi elementari</t>
  </si>
  <si>
    <t>02</t>
  </si>
  <si>
    <t>Opere da impresario - costruttore</t>
  </si>
  <si>
    <t>02.01</t>
  </si>
  <si>
    <t>Demolizioni</t>
  </si>
  <si>
    <t>02.01.01</t>
  </si>
  <si>
    <t>Demolizione completa</t>
  </si>
  <si>
    <t>02.01.01.01.d</t>
  </si>
  <si>
    <t>Demolizione compl. fabbr.: struttura portante in c.a.</t>
  </si>
  <si>
    <t>m3</t>
  </si>
  <si>
    <t>Somma Demolizione completa</t>
  </si>
  <si>
    <t>02.01.04</t>
  </si>
  <si>
    <t>Diritti di discarica</t>
  </si>
  <si>
    <t>02.01.04.02.t</t>
  </si>
  <si>
    <t>Diritti di discarica per macerie edili cat.4/C: calcestruzzo armato con 10% macerie edili</t>
  </si>
  <si>
    <t>t</t>
  </si>
  <si>
    <t>Somma Diritti di discarica</t>
  </si>
  <si>
    <t>Somma Demolizioni</t>
  </si>
  <si>
    <t>02.02</t>
  </si>
  <si>
    <t>Movimenti di terra</t>
  </si>
  <si>
    <t>02.02.01</t>
  </si>
  <si>
    <t>Preparazione area di cantiere</t>
  </si>
  <si>
    <t>02.02.01.01.a</t>
  </si>
  <si>
    <t>Sgombero area cantiere: sradicamento di piante</t>
  </si>
  <si>
    <t>m2</t>
  </si>
  <si>
    <t>*02.02.01.02.A</t>
  </si>
  <si>
    <t>Estirpazione di ceppaie, diametro: cm 16 fino a 20</t>
  </si>
  <si>
    <t>*02.02.01.02.B</t>
  </si>
  <si>
    <t>Estirpazione di ceppaie, diametro: cm 21 fino a 30</t>
  </si>
  <si>
    <t>*02.02.01.02.C</t>
  </si>
  <si>
    <t>Estirpazione di ceppaie, diametro: cm 31 fino a 40</t>
  </si>
  <si>
    <t>*02.02.01.02.D</t>
  </si>
  <si>
    <t>Estirpazione di ceppaie, diametro: cm 41 fino a 60</t>
  </si>
  <si>
    <t>Somma Preparazione area di cantiere</t>
  </si>
  <si>
    <t>02.02.02</t>
  </si>
  <si>
    <t>Manto superficiale</t>
  </si>
  <si>
    <t>02.02.02.01.a</t>
  </si>
  <si>
    <t>Scoticamento (scavo) di zolle erbose, spessore ca. cm 10 con mezzo meccanico</t>
  </si>
  <si>
    <t>02.02.02.02.a</t>
  </si>
  <si>
    <t>Scavo di terra vegetale con mezzo meccanico</t>
  </si>
  <si>
    <t>Somma Manto superficiale</t>
  </si>
  <si>
    <t>02.02.03</t>
  </si>
  <si>
    <t>Scavi di sbancamento (a sezione aperta)</t>
  </si>
  <si>
    <t>02.02.03.01.b</t>
  </si>
  <si>
    <t>Scavo generale: con mezzo mecc. con trasp. entro cantiere</t>
  </si>
  <si>
    <t>02.02.03.01.c</t>
  </si>
  <si>
    <t>Scavo generale: sovrappr. per acque sorgive</t>
  </si>
  <si>
    <t>02.02.03.01.d</t>
  </si>
  <si>
    <t>Scavo generale: Estrazione di massi in scavi di sbancamento</t>
  </si>
  <si>
    <t>*02.02.03.02</t>
  </si>
  <si>
    <t>Scavo generale in roccia compatta, mezzo idraulico</t>
  </si>
  <si>
    <t>Somma Scavi di sbancamento (a sezione aperta)</t>
  </si>
  <si>
    <t>02.02.04</t>
  </si>
  <si>
    <t>Scavo a sezione obbligata</t>
  </si>
  <si>
    <t>02.02.04.01.b</t>
  </si>
  <si>
    <t>Scavo fondazione: con caricamento su mezzo e con trasporto</t>
  </si>
  <si>
    <t>02.02.04.02.b</t>
  </si>
  <si>
    <t>Scavo a sezione ristretta in materiale di qualunque consistenza deposito laterale entro 5,0 m, senza caricamento su mezzo e senza trasporto</t>
  </si>
  <si>
    <t>02.02.04.02.c</t>
  </si>
  <si>
    <t>Scavo a sezione ristretta in materiale di qualunque consistenza Sovrapprezzo per profondità (scavi a sezione)</t>
  </si>
  <si>
    <t>02.02.04.02.d</t>
  </si>
  <si>
    <t>Somma Scavo a sezione obbligata</t>
  </si>
  <si>
    <t>02.02.05</t>
  </si>
  <si>
    <t>Rinterri e rilevati</t>
  </si>
  <si>
    <t>02.02.05.01.b</t>
  </si>
  <si>
    <t>Rinterro con materiale di scavo: con mezzi meccanici</t>
  </si>
  <si>
    <t>02.02.05.02.b</t>
  </si>
  <si>
    <t>Rinterro e rilevato con materiale di cava: con mezzi meccanici</t>
  </si>
  <si>
    <t>02.02.05.03.b</t>
  </si>
  <si>
    <t>Rinterro e rilevati con RB-granulato 0/70: con mezzi meccanici</t>
  </si>
  <si>
    <t>02.02.05.06</t>
  </si>
  <si>
    <t>Spianamento terra veget. di accumulo</t>
  </si>
  <si>
    <t>Somma Rinterri e rilevati</t>
  </si>
  <si>
    <t>Somma Movimenti di terra</t>
  </si>
  <si>
    <t>02.04</t>
  </si>
  <si>
    <t>Opere in conglomerato cementizio armato e non armato, casseforme e prefabbricati</t>
  </si>
  <si>
    <t>02.04.71</t>
  </si>
  <si>
    <t>Casseformi per strutture adiacenti a terra,  sottomurazioni</t>
  </si>
  <si>
    <t>02.04.71.01.a</t>
  </si>
  <si>
    <t>Casseratura laterale per solette e solettoni di base: per struttura superficiale S1</t>
  </si>
  <si>
    <t>02.04.71.02.a</t>
  </si>
  <si>
    <t>Casseratura laterale per fondazioni per struttura superficiale S1</t>
  </si>
  <si>
    <t>Somma Casseformi per strutture adiacenti a terra,  sottomurazioni</t>
  </si>
  <si>
    <t>02.04.72</t>
  </si>
  <si>
    <t>Casseforme per muri e pareti</t>
  </si>
  <si>
    <t>02.04.72.02.c</t>
  </si>
  <si>
    <t>Casseratura per muri e pareti diritte: per struttura superficiale S3</t>
  </si>
  <si>
    <t>Somma Casseforme per muri e pareti</t>
  </si>
  <si>
    <t>02.04.73</t>
  </si>
  <si>
    <t>Casseforme per solette, mensole, scale</t>
  </si>
  <si>
    <t>02.04.73.01.b</t>
  </si>
  <si>
    <t>Casseratura di solette, solette a sbalzo: per struttura superficiale S3</t>
  </si>
  <si>
    <t>02.04.73.03.b</t>
  </si>
  <si>
    <t>Casseratura di solette per scale, pianerottoli, gradini per struttura superficiale S3</t>
  </si>
  <si>
    <t>Somma Casseforme per solette, mensole, scale</t>
  </si>
  <si>
    <t>02.04.75</t>
  </si>
  <si>
    <t>Casseforme per pilastri</t>
  </si>
  <si>
    <t>02.04.75.01.b</t>
  </si>
  <si>
    <t>Casseratura di pilastri a sezione poligonale fino a 4 spigoli per struttura superficiale S3</t>
  </si>
  <si>
    <t>Somma Casseforme per pilastri</t>
  </si>
  <si>
    <t>02.04.80</t>
  </si>
  <si>
    <t>Conglomerato cementizio per manufatti armati e non armati</t>
  </si>
  <si>
    <t>02.04.80.01.c</t>
  </si>
  <si>
    <t>Conglomerato cementizio per sottofondi, spianamenti e riempimenti classe C 16/20</t>
  </si>
  <si>
    <t>02.04.80.05.d</t>
  </si>
  <si>
    <t>Conglomerato cementizio per manufatti di qualunque ubicazione, forma e dimensione classe C 25/30</t>
  </si>
  <si>
    <t>02.04.80.05.f</t>
  </si>
  <si>
    <t>Conglomerato cementizio per manufatti di qualunque ubicazione, forma e dimensione classe C 32/40</t>
  </si>
  <si>
    <t>02.04.80.05.h</t>
  </si>
  <si>
    <t>Conglomerato cementizio per manufatti di qualunque ubicazione, forma e dimensione classe C 30/37</t>
  </si>
  <si>
    <t>Somma Conglomerato cementizio per manufatti armati e non armati</t>
  </si>
  <si>
    <t>02.04.85</t>
  </si>
  <si>
    <t>Sovrapprezzi per conglomerato cementizio per manufatti armati e non armati della stessa classe di resistenza</t>
  </si>
  <si>
    <t>02.04.85.01.b</t>
  </si>
  <si>
    <t>classe di esposizione XC XC4 con penetrazione acqua 15 mm</t>
  </si>
  <si>
    <t>Somma Sovrapprezzi per conglomerato cementizio per manufatti armati e non armati della stessa classe di resistenza</t>
  </si>
  <si>
    <t>Somma Opere in conglomerato cementizio armato e non armato, casseforme e prefabbricati</t>
  </si>
  <si>
    <t>02.05</t>
  </si>
  <si>
    <t>Acciaio per c. a.</t>
  </si>
  <si>
    <t>02.05.01</t>
  </si>
  <si>
    <t>Acciaio in barre</t>
  </si>
  <si>
    <t>02.05.01.01.a</t>
  </si>
  <si>
    <t>Acciaio in barre acciaio ad aderenza migl. B450C</t>
  </si>
  <si>
    <t>kg</t>
  </si>
  <si>
    <t>Somma Acciaio in barre</t>
  </si>
  <si>
    <t>02.05.02</t>
  </si>
  <si>
    <t>Reti elettrosaldate</t>
  </si>
  <si>
    <t>02.05.02.01.a</t>
  </si>
  <si>
    <t>Reti elettrosaldate Reti elettrosaldate B450C</t>
  </si>
  <si>
    <t>Somma Reti elettrosaldate</t>
  </si>
  <si>
    <t>02.05.03</t>
  </si>
  <si>
    <t>Elementi statici speciali</t>
  </si>
  <si>
    <t>02.05.03.01</t>
  </si>
  <si>
    <t>Fornitura e posa in opera di listello per armatura di punzonamento</t>
  </si>
  <si>
    <t>02.05.03.02</t>
  </si>
  <si>
    <t>Fornitura e posa in opera di giunzioni per armature</t>
  </si>
  <si>
    <t>02.05.03.03.a</t>
  </si>
  <si>
    <t>Armatura di ripresa per ancoraggio in cemento armato D da 8 a 14 mm</t>
  </si>
  <si>
    <t>cm</t>
  </si>
  <si>
    <t>02.05.03.03.b</t>
  </si>
  <si>
    <t>Armatura di ripresa per ancoraggio in cemento armato D da 16 a 24 mm</t>
  </si>
  <si>
    <t>Somma Elementi statici speciali</t>
  </si>
  <si>
    <t>Somma Acciaio per c. a.</t>
  </si>
  <si>
    <t>02.10</t>
  </si>
  <si>
    <t>Vespai e sottofondi</t>
  </si>
  <si>
    <t>02.10.01</t>
  </si>
  <si>
    <t>Vespai</t>
  </si>
  <si>
    <t>02.10.01.01.a</t>
  </si>
  <si>
    <t>Ossatura di sottofondo con pietrame: spess. 25cm</t>
  </si>
  <si>
    <t>Somma Vespai</t>
  </si>
  <si>
    <t>02.10.02</t>
  </si>
  <si>
    <t>Massetti di sottofondo</t>
  </si>
  <si>
    <t>02.10.02.01.a</t>
  </si>
  <si>
    <t>Massetto su ossatura spess. 10 cm: impasto di cem.</t>
  </si>
  <si>
    <t>Somma Massetti di sottofondo</t>
  </si>
  <si>
    <t>02.10.04</t>
  </si>
  <si>
    <t>Pavimenti in cemento</t>
  </si>
  <si>
    <t>02.10.04.02.b</t>
  </si>
  <si>
    <t>Pav. industr. spess. 15cm: superf. frattazzo mecc.</t>
  </si>
  <si>
    <t>02.10.04.02.d</t>
  </si>
  <si>
    <t>Pav. industr. spess. 15cm: Sovrappr. voce .02 b) magg. spess. 1cm</t>
  </si>
  <si>
    <t>m2cm</t>
  </si>
  <si>
    <t>Somma Pavimenti in cemento</t>
  </si>
  <si>
    <t>Somma Vespai e sottofondi</t>
  </si>
  <si>
    <t>02.11</t>
  </si>
  <si>
    <t>Impermeabilizzazioni</t>
  </si>
  <si>
    <t>02.11.01</t>
  </si>
  <si>
    <t>Impermeabilizzazione orizzontale sotto pareti</t>
  </si>
  <si>
    <t>02.11.01.02.a</t>
  </si>
  <si>
    <t>Imperm. orizz.: malta imperm. 2000g/m2</t>
  </si>
  <si>
    <t>Somma Impermeabilizzazione orizzontale sotto pareti</t>
  </si>
  <si>
    <t>02.11.02</t>
  </si>
  <si>
    <t>Impermeabilizzazione verticale di pareti</t>
  </si>
  <si>
    <t>02.11.02.01.g</t>
  </si>
  <si>
    <t>Imperm. vertic.: raschiatura/spatolato di massa bituminosa</t>
  </si>
  <si>
    <t>Somma Impermeabilizzazione verticale di pareti</t>
  </si>
  <si>
    <t>02.11.03</t>
  </si>
  <si>
    <t>Impermeabilizzazione di sottofondi</t>
  </si>
  <si>
    <t>02.11.03.01.a</t>
  </si>
  <si>
    <t>Imperm.sottof. 1xmembr: bituminosa prefabbr.: Membrana prefabbricata bituminosa 3 mm - TNT</t>
  </si>
  <si>
    <t>Somma Impermeabilizzazione di sottofondi</t>
  </si>
  <si>
    <t>02.11.07</t>
  </si>
  <si>
    <t>Gusci di raccordo</t>
  </si>
  <si>
    <t>02.11.07.01.a</t>
  </si>
  <si>
    <t>Guscio di raccordo: raccordo fondomuro-fondazione</t>
  </si>
  <si>
    <t>Somma Gusci di raccordo</t>
  </si>
  <si>
    <t>Somma Impermeabilizzazioni</t>
  </si>
  <si>
    <t>02.12</t>
  </si>
  <si>
    <t>Isolamenti</t>
  </si>
  <si>
    <t>02.12.01</t>
  </si>
  <si>
    <t>Isolamenti termici</t>
  </si>
  <si>
    <t>02.12.01.07.e</t>
  </si>
  <si>
    <t>Lana di roccia: pannelli, 90 kg/m3, spess. 5cm</t>
  </si>
  <si>
    <t>02.12.01.12.d</t>
  </si>
  <si>
    <t>pannelli di vetro cellulare, 0,040 W/mk spess. 10cm per tetto piano</t>
  </si>
  <si>
    <t>Somma Isolamenti termici</t>
  </si>
  <si>
    <t>Somma Isolamenti</t>
  </si>
  <si>
    <t>02.15</t>
  </si>
  <si>
    <t>Impermeabilizzazioni di coperture</t>
  </si>
  <si>
    <t>02.15.01</t>
  </si>
  <si>
    <t>Coperture continue</t>
  </si>
  <si>
    <t>02.15.01.03.b</t>
  </si>
  <si>
    <t>Guaina bitum. 2x: poliestere + granigl.</t>
  </si>
  <si>
    <t>02.15.01.04.b</t>
  </si>
  <si>
    <t>Manto impermeabile bituminoso per tetti piani, carrabili spessore 4+4mm</t>
  </si>
  <si>
    <t>Somma Coperture continue</t>
  </si>
  <si>
    <t>02.15.02</t>
  </si>
  <si>
    <t>Raccordi, bordi</t>
  </si>
  <si>
    <t>02.15.02.05</t>
  </si>
  <si>
    <t>Bordo di tetto</t>
  </si>
  <si>
    <t>02.15.02.07.b</t>
  </si>
  <si>
    <t>Raccordo tubaz.: oltre ø 80-150mm</t>
  </si>
  <si>
    <t>cad</t>
  </si>
  <si>
    <t>Somma Raccordi, bordi</t>
  </si>
  <si>
    <t>02.15.03</t>
  </si>
  <si>
    <t>Inserti di finitura</t>
  </si>
  <si>
    <t>02.15.03.01.a</t>
  </si>
  <si>
    <t>Bocchettone: verticale DN 125</t>
  </si>
  <si>
    <t>02.15.03.01.c</t>
  </si>
  <si>
    <t>Bocchettone: laterale DN 125</t>
  </si>
  <si>
    <t>02.15.03.01.g</t>
  </si>
  <si>
    <t>Bocchettone: laterale coibent. DN 125</t>
  </si>
  <si>
    <t>02.15.03.02.a</t>
  </si>
  <si>
    <t>Torretta sfiato: DN 100</t>
  </si>
  <si>
    <t>Somma Inserti di finitura</t>
  </si>
  <si>
    <t>02.15.04</t>
  </si>
  <si>
    <t>Riporti, pavimentazioni</t>
  </si>
  <si>
    <t>02.15.04.01</t>
  </si>
  <si>
    <t>Zavorra in ghiaia tonda spess. 5cm</t>
  </si>
  <si>
    <t>Somma Riporti, pavimentazioni</t>
  </si>
  <si>
    <t>Somma Impermeabilizzazioni di coperture</t>
  </si>
  <si>
    <t>02.16</t>
  </si>
  <si>
    <t>Drenaggi, canalizzazioni, fognature e pavimentazioni stradali</t>
  </si>
  <si>
    <t>02.16.01</t>
  </si>
  <si>
    <t>Tubi di drenaggio</t>
  </si>
  <si>
    <t>02.16.01.04.b</t>
  </si>
  <si>
    <t>Tubo di PVC o PE per drenaggio, tipo A DN mm 100</t>
  </si>
  <si>
    <t>02.16.01.05.d</t>
  </si>
  <si>
    <t>Tubo di PVC o PE per drenaggio, tipo C DN mm 125</t>
  </si>
  <si>
    <t>02.16.01.06.d</t>
  </si>
  <si>
    <t>Tubo di PVC o PE per drenaggio, tipo D DN mm 160</t>
  </si>
  <si>
    <t>Somma Tubi di drenaggio</t>
  </si>
  <si>
    <t>02.16.02</t>
  </si>
  <si>
    <t>Strati filtranti</t>
  </si>
  <si>
    <t>02.16.02.02.b</t>
  </si>
  <si>
    <t>Drenaggio vert. muratura: telo in poliet. con bollini</t>
  </si>
  <si>
    <t>02.16.02.05.a</t>
  </si>
  <si>
    <t>Materassino drenante: spess. 8mm</t>
  </si>
  <si>
    <t>Somma Strati filtranti</t>
  </si>
  <si>
    <t>02.16.04</t>
  </si>
  <si>
    <t>Fognature</t>
  </si>
  <si>
    <t>02.16.04.08.b</t>
  </si>
  <si>
    <t>Tubo di PVC per fognatura DN 125</t>
  </si>
  <si>
    <t>02.16.04.08.c</t>
  </si>
  <si>
    <t>Tubo di PVC per fognatura DN 160</t>
  </si>
  <si>
    <t>02.16.04.09.c</t>
  </si>
  <si>
    <t>Curve in PVC per fognatura - 15° DN 160</t>
  </si>
  <si>
    <t>02.16.04.10.c</t>
  </si>
  <si>
    <t>Curve in PVC per fognatura - 30° DN 160</t>
  </si>
  <si>
    <t>Somma Fognature</t>
  </si>
  <si>
    <t>02.16.05</t>
  </si>
  <si>
    <t>Tubazioni per cavi</t>
  </si>
  <si>
    <t>02.16.05.04.a</t>
  </si>
  <si>
    <t>Tubi di polietilene per protezione cavi DN  63 mm</t>
  </si>
  <si>
    <t>02.16.05.04.b</t>
  </si>
  <si>
    <t>Tubi di polietilene per protezione cavi DN  90 mm</t>
  </si>
  <si>
    <t>02.16.05.04.c</t>
  </si>
  <si>
    <t>Tubi di polietilene per protezione cavi DN 110 mm</t>
  </si>
  <si>
    <t>02.16.05.04.d</t>
  </si>
  <si>
    <t>Tubi di polietilene per protezione cavi DN 125 mm</t>
  </si>
  <si>
    <t>02.16.05.04.e</t>
  </si>
  <si>
    <t>Tubi di polietilene per protezione cavi DN 140 mm</t>
  </si>
  <si>
    <t>02.16.05.04.f</t>
  </si>
  <si>
    <t>Tubi di polietilene per protezione cavi DN 160 mm</t>
  </si>
  <si>
    <t>Somma Tubazioni per cavi</t>
  </si>
  <si>
    <t>02.16.06</t>
  </si>
  <si>
    <t>Rivestimenti protettivi</t>
  </si>
  <si>
    <t>02.16.06.02</t>
  </si>
  <si>
    <t>Sabbia per difesa cavi</t>
  </si>
  <si>
    <t>Somma Rivestimenti protettivi</t>
  </si>
  <si>
    <t>02.16.07</t>
  </si>
  <si>
    <t>Pozzetti</t>
  </si>
  <si>
    <t>02.16.07.01.a</t>
  </si>
  <si>
    <t>Pozzetti in conglomerato cem. non armato, rettangolari 30x30</t>
  </si>
  <si>
    <t>02.16.07.01.d</t>
  </si>
  <si>
    <t>Pozzetti in conglomerato cem. non armato, rettangolari 60x60</t>
  </si>
  <si>
    <t>02.16.07.01.e</t>
  </si>
  <si>
    <t>Pozzetti in conglomerato cem. non armato, rettangolari 80x80</t>
  </si>
  <si>
    <t>02.16.07.05.c</t>
  </si>
  <si>
    <t>Pozzetto ispez. allacc. elettr.: 60x60x50(H)x5cm</t>
  </si>
  <si>
    <t>02.16.07.06.b</t>
  </si>
  <si>
    <t>Pozzo perdente acque piovane: ø 1500mm</t>
  </si>
  <si>
    <t>Somma Pozzetti</t>
  </si>
  <si>
    <t>02.16.08</t>
  </si>
  <si>
    <t>Chiusini, caditoie e minuteria</t>
  </si>
  <si>
    <t>02.16.08.12.d</t>
  </si>
  <si>
    <t>Chiusino quadrangolare in ghisa sferoidale C250: 600x600mm, ca. 50kg</t>
  </si>
  <si>
    <t>02.16.08.12.e</t>
  </si>
  <si>
    <t>Chiusino quadrangolare in ghisa sferoidale C250: 800x800mm, ca. 77kg</t>
  </si>
  <si>
    <t>02.16.08.15.a</t>
  </si>
  <si>
    <t>Chiusino circolare in ghisa sferoidale D400: Diametro 600mm, ca. 58kg</t>
  </si>
  <si>
    <t>Somma Chiusini, caditoie e minuteria</t>
  </si>
  <si>
    <t>Somma Drenaggi, canalizzazioni, fognature e pavimentazioni stradali</t>
  </si>
  <si>
    <t>Somma Opere da impresario - costruttore</t>
  </si>
  <si>
    <t>03</t>
  </si>
  <si>
    <t>Opere da fabbro</t>
  </si>
  <si>
    <t>03.01</t>
  </si>
  <si>
    <t>Carpenteria in metallo</t>
  </si>
  <si>
    <t>03.01.01</t>
  </si>
  <si>
    <t>Edifici completi ed elementi strutturali</t>
  </si>
  <si>
    <t>03.01.01.01.n</t>
  </si>
  <si>
    <t>Strutture di acciaio: singoli elementi S235, S275, S355</t>
  </si>
  <si>
    <t>Somma Edifici completi ed elementi strutturali</t>
  </si>
  <si>
    <t>Somma Carpenteria in metallo</t>
  </si>
  <si>
    <t>03.03</t>
  </si>
  <si>
    <t>Corrimano, parapetti, inferriate, recinzioni</t>
  </si>
  <si>
    <t>03.03.01</t>
  </si>
  <si>
    <t>Corrimano</t>
  </si>
  <si>
    <t>03.03.01.01.a</t>
  </si>
  <si>
    <t>Corrimano acciaio: S235 scala rettilinea</t>
  </si>
  <si>
    <t>Somma Corrimano</t>
  </si>
  <si>
    <t>Somma Corrimano, parapetti, inferriate, recinzioni</t>
  </si>
  <si>
    <t>03.05</t>
  </si>
  <si>
    <t>Finestre</t>
  </si>
  <si>
    <t>03.05.01</t>
  </si>
  <si>
    <t>Finestre in acciaio</t>
  </si>
  <si>
    <t>*03.05.01.01.c*</t>
  </si>
  <si>
    <t>Somma Finestre in acciaio</t>
  </si>
  <si>
    <t>03.05.02</t>
  </si>
  <si>
    <t>Finestre in alluminio</t>
  </si>
  <si>
    <t>03.05.02.01.b</t>
  </si>
  <si>
    <t>Finestra: talai allum. taglio termico 70/75 mm</t>
  </si>
  <si>
    <t>Somma Finestre in alluminio</t>
  </si>
  <si>
    <t>03.05.03</t>
  </si>
  <si>
    <t>Davanzali</t>
  </si>
  <si>
    <t>03.05.03.02.a</t>
  </si>
  <si>
    <t>Davanzale alluminio: prof. 150mm</t>
  </si>
  <si>
    <t>*03.05.03.02.c*</t>
  </si>
  <si>
    <t>Somma Davanzali</t>
  </si>
  <si>
    <t>Somma Finestre</t>
  </si>
  <si>
    <t>03.06</t>
  </si>
  <si>
    <t>Porte</t>
  </si>
  <si>
    <t>03.06.01</t>
  </si>
  <si>
    <t>Porte in acciaio</t>
  </si>
  <si>
    <t>03.06.01.01.b</t>
  </si>
  <si>
    <t>Porta in lamiera d'acciaio: 900x2000mm</t>
  </si>
  <si>
    <t>Somma Porte in acciaio</t>
  </si>
  <si>
    <t>03.06.02</t>
  </si>
  <si>
    <t>Porte in alluminio</t>
  </si>
  <si>
    <t>03.06.02.01.d</t>
  </si>
  <si>
    <t>Porta intelaiata vetrata: telai allum. taglio termico gruppo 1</t>
  </si>
  <si>
    <t>Somma Porte in alluminio</t>
  </si>
  <si>
    <t>Somma Porte</t>
  </si>
  <si>
    <t>03.07</t>
  </si>
  <si>
    <t>Portoni</t>
  </si>
  <si>
    <t>03.07.01</t>
  </si>
  <si>
    <t>Portoni in acciaio</t>
  </si>
  <si>
    <t>03.07.01.04</t>
  </si>
  <si>
    <t>Portone ad impacco</t>
  </si>
  <si>
    <t>Somma Portoni in acciaio</t>
  </si>
  <si>
    <t>Somma Portoni</t>
  </si>
  <si>
    <t>Somma Opere da fabbro</t>
  </si>
  <si>
    <t>04</t>
  </si>
  <si>
    <t>Opere da pittore e opere di costruttore a secco</t>
  </si>
  <si>
    <t>04.01</t>
  </si>
  <si>
    <t>Lavorazioni su supporti di agglomerati edili e di cartongesso</t>
  </si>
  <si>
    <t>04.01.02</t>
  </si>
  <si>
    <t>Pitturazione di supporti in agglomerato edile per esterni</t>
  </si>
  <si>
    <t>04.01.02.03.b</t>
  </si>
  <si>
    <t>Pittura a base di silicati: tinta media</t>
  </si>
  <si>
    <t>Somma Pitturazione di supporti in agglomerato edile per esterni</t>
  </si>
  <si>
    <t>04.01.03</t>
  </si>
  <si>
    <t>Pitturazione di supporti in agglomerato edile per interni</t>
  </si>
  <si>
    <t>04.01.03.03.a</t>
  </si>
  <si>
    <t>Silicati di potassio: tinta chiara</t>
  </si>
  <si>
    <t>Somma Pitturazione di supporti in agglomerato edile per interni</t>
  </si>
  <si>
    <t>Somma Lavorazioni su supporti di agglomerati edili e di cartongesso</t>
  </si>
  <si>
    <t>04.05</t>
  </si>
  <si>
    <t>Lavori da costruttore a secco</t>
  </si>
  <si>
    <t>04.05.02</t>
  </si>
  <si>
    <t>Pareti divisorie</t>
  </si>
  <si>
    <t>04.05.02.02.a</t>
  </si>
  <si>
    <t>Parete divisoria con struttura metallica semplice parete divisoria 75 mm</t>
  </si>
  <si>
    <t>Somma Pareti divisorie</t>
  </si>
  <si>
    <t>Somma Lavori da costruttore a secco</t>
  </si>
  <si>
    <t>Somma Opere da pittore e opere di costruttore a secco</t>
  </si>
  <si>
    <t>05</t>
  </si>
  <si>
    <t>Opere in piastrelle e in lastre di ceramica</t>
  </si>
  <si>
    <t>05.01</t>
  </si>
  <si>
    <t>Pavimenti in ceramica</t>
  </si>
  <si>
    <t>05.01.02</t>
  </si>
  <si>
    <t>Pavimenti in ceramica in letto di impasto adesivo</t>
  </si>
  <si>
    <t>05.01.02.04.e</t>
  </si>
  <si>
    <t>Pavim. piastr. grès porcell: 30x30cm uni.</t>
  </si>
  <si>
    <t>Somma Pavimenti in ceramica in letto di impasto adesivo</t>
  </si>
  <si>
    <t>Somma Pavimenti in ceramica</t>
  </si>
  <si>
    <t>Somma Opere in piastrelle e in lastre di ceramica</t>
  </si>
  <si>
    <t>06</t>
  </si>
  <si>
    <t>Pavimenti caldi</t>
  </si>
  <si>
    <t>06.10</t>
  </si>
  <si>
    <t>Pavimenti tecnici sopraelevati</t>
  </si>
  <si>
    <t>06.10.01</t>
  </si>
  <si>
    <t>Pavimenti in PVC</t>
  </si>
  <si>
    <t>06.10.01.01.c</t>
  </si>
  <si>
    <t>Pav. tecn. sopraelevato: H 200-300mm</t>
  </si>
  <si>
    <t>Somma Pavimenti in PVC</t>
  </si>
  <si>
    <t>Somma Pavimenti tecnici sopraelevati</t>
  </si>
  <si>
    <t>Somma Pavimenti caldi</t>
  </si>
  <si>
    <t>07</t>
  </si>
  <si>
    <t>Opere di carpenteria in legno e per la copertura di tetti a falda</t>
  </si>
  <si>
    <t>07.01</t>
  </si>
  <si>
    <t>Opere di carpenteria in legno</t>
  </si>
  <si>
    <t>07.01.03</t>
  </si>
  <si>
    <t>Rivestimenti</t>
  </si>
  <si>
    <t>07.01.03.05</t>
  </si>
  <si>
    <t>Tavolato abete</t>
  </si>
  <si>
    <t>07.01.03.09.c</t>
  </si>
  <si>
    <t>Listelli di supporto 4x8 interasse ca. 75cm</t>
  </si>
  <si>
    <t>07.01.03.21.b</t>
  </si>
  <si>
    <t>Rivestimento esterno a tavole sovrapposte orizzontali larice</t>
  </si>
  <si>
    <t>Somma Rivestimenti</t>
  </si>
  <si>
    <t>Somma Opere di carpenteria in legno</t>
  </si>
  <si>
    <t>Somma Opere di carpenteria in legno e per la copertura di tetti a falda</t>
  </si>
  <si>
    <t>08</t>
  </si>
  <si>
    <t>Opere da lattoniere</t>
  </si>
  <si>
    <t>08.02</t>
  </si>
  <si>
    <t>Lamiera di acciaio zincato a caldo e preverniciato</t>
  </si>
  <si>
    <t>08.02.03</t>
  </si>
  <si>
    <t>Canali di gronda e pluviali</t>
  </si>
  <si>
    <t>08.02.03.02.c</t>
  </si>
  <si>
    <t>Bocchello in lam. zinc. prev.: 400/120</t>
  </si>
  <si>
    <t>08.02.03.04.c</t>
  </si>
  <si>
    <t>Tubo pluviale lam. zinc. prev.: ø 120</t>
  </si>
  <si>
    <t>08.02.03.10.c</t>
  </si>
  <si>
    <t>Curva pluviale lam. zinc. prev.: ø120</t>
  </si>
  <si>
    <t>Somma Canali di gronda e pluviali</t>
  </si>
  <si>
    <t>08.02.04</t>
  </si>
  <si>
    <t>Scossaline, converse, copertine</t>
  </si>
  <si>
    <t>08.02.04.04.a</t>
  </si>
  <si>
    <t>Copertina lam. zinc. prev.: 50cm</t>
  </si>
  <si>
    <t>08.02.04.08.a</t>
  </si>
  <si>
    <t>Torretta di sfiato lam. zinc. prev.: ø 12</t>
  </si>
  <si>
    <t>Somma Scossaline, converse, copertine</t>
  </si>
  <si>
    <t>Somma Lamiera di acciaio zincato a caldo e preverniciato</t>
  </si>
  <si>
    <t>Somma Opere da lattoniere</t>
  </si>
  <si>
    <t>09</t>
  </si>
  <si>
    <t>Opere da falegname</t>
  </si>
  <si>
    <t>09.03</t>
  </si>
  <si>
    <t>Porte a doppia battuta, porte interne, porte tagliafuoco</t>
  </si>
  <si>
    <t>09.03.02</t>
  </si>
  <si>
    <t>Porte interne</t>
  </si>
  <si>
    <t>09.03.02.03.d</t>
  </si>
  <si>
    <t>Porta interna con cassa e mostra o con telaio fisso: larice</t>
  </si>
  <si>
    <t>Somma Porte interne</t>
  </si>
  <si>
    <t>Somma Porte a doppia battuta, porte interne, porte tagliafuoco</t>
  </si>
  <si>
    <t>Somma Opere da falegname</t>
  </si>
  <si>
    <t>12</t>
  </si>
  <si>
    <t>Opere da vetraio</t>
  </si>
  <si>
    <t>12.05</t>
  </si>
  <si>
    <t>Vetrature</t>
  </si>
  <si>
    <t>12.05.03</t>
  </si>
  <si>
    <t>Vetrata isolante riflettente:</t>
  </si>
  <si>
    <t>12.05.03.01.b</t>
  </si>
  <si>
    <t>Vetrata isolante riflettente, 1 intercapedine tra le lastre, Vetrata isolante riflettente 6+14+4</t>
  </si>
  <si>
    <t>Somma Vetrata isolante riflettente:</t>
  </si>
  <si>
    <t>Somma Vetrature</t>
  </si>
  <si>
    <t>Somma Opere da vetraio</t>
  </si>
  <si>
    <t>14</t>
  </si>
  <si>
    <t>Impianti sanitari</t>
  </si>
  <si>
    <t>14.01</t>
  </si>
  <si>
    <t>Distribuzione dell'acqua potabile ed accessori</t>
  </si>
  <si>
    <t>14.01.02</t>
  </si>
  <si>
    <t>Riduttori di pressione</t>
  </si>
  <si>
    <t>14.01.02.01.a</t>
  </si>
  <si>
    <t>Riduttore di pressione a manicotto: DN 15 - 1/2"</t>
  </si>
  <si>
    <t>Somma Riduttori di pressione</t>
  </si>
  <si>
    <t>14.01.03</t>
  </si>
  <si>
    <t>Filtri d'acqua</t>
  </si>
  <si>
    <t>14.01.03.05.c</t>
  </si>
  <si>
    <t>Filtro d'impurità a manicotto: DN 20 - 3/4"</t>
  </si>
  <si>
    <t>Somma Filtri d'acqua</t>
  </si>
  <si>
    <t>14.01.06</t>
  </si>
  <si>
    <t>Valvole miscelatrici per acqua sanitaria</t>
  </si>
  <si>
    <t>14.01.06.01.a</t>
  </si>
  <si>
    <t>Miscelatore termostatico: DN 15 - 1/2"</t>
  </si>
  <si>
    <t>Somma Valvole miscelatrici per acqua sanitaria</t>
  </si>
  <si>
    <t>Somma Distribuzione dell'acqua potabile ed accessori</t>
  </si>
  <si>
    <t>14.03</t>
  </si>
  <si>
    <t>Impianti di scarico e di aerazione ed accessori</t>
  </si>
  <si>
    <t>14.03.03</t>
  </si>
  <si>
    <t>Ventilatori di aerazione</t>
  </si>
  <si>
    <t>14.03.03.01</t>
  </si>
  <si>
    <t>Ventilatore per WC singolo</t>
  </si>
  <si>
    <t>Somma Ventilatori di aerazione</t>
  </si>
  <si>
    <t>Somma Impianti di scarico e di aerazione ed accessori</t>
  </si>
  <si>
    <t>14.09</t>
  </si>
  <si>
    <t>Apparecchiature sanitarie ed accessori</t>
  </si>
  <si>
    <t>14.09.01</t>
  </si>
  <si>
    <t>Lavabi</t>
  </si>
  <si>
    <t>14.09.01.01.c</t>
  </si>
  <si>
    <t>Lavabo sospeso: 50 * 36 cm</t>
  </si>
  <si>
    <t>Somma Lavabi</t>
  </si>
  <si>
    <t>14.09.02</t>
  </si>
  <si>
    <t>Vasi WC ed orinatoi</t>
  </si>
  <si>
    <t>14.09.02.02</t>
  </si>
  <si>
    <t>Vaso WC - a pavimento</t>
  </si>
  <si>
    <t>Somma Vasi WC ed orinatoi</t>
  </si>
  <si>
    <t>14.09.10</t>
  </si>
  <si>
    <t>Boiler elettrici per acqua sanitaria</t>
  </si>
  <si>
    <t>14.09.10.02.b</t>
  </si>
  <si>
    <t>Scaldaacqua elettrico istantaneo: 10 l</t>
  </si>
  <si>
    <t>Somma Boiler elettrici per acqua sanitaria</t>
  </si>
  <si>
    <t>Somma Apparecchiature sanitarie ed accessori</t>
  </si>
  <si>
    <t>Somma Impianti sanitari</t>
  </si>
  <si>
    <t>15</t>
  </si>
  <si>
    <t>Impianti elettrici</t>
  </si>
  <si>
    <t>15.08</t>
  </si>
  <si>
    <t>Attacchi per impianti di illuminazione</t>
  </si>
  <si>
    <t>15.08.02</t>
  </si>
  <si>
    <t>Punto per illuminazione</t>
  </si>
  <si>
    <t>15.08.02.01.a</t>
  </si>
  <si>
    <t>Punto luce per parete/soffitto/illuminazione a pavimento, eseguito sotto intonaco Punto luce per parete/soffitto/illuminazione a pavimento, eseguito sotto intonaco con cavetto, IP40 o  IP44 - lunghezza fino a 5 metri</t>
  </si>
  <si>
    <t>15.08.02.01.b</t>
  </si>
  <si>
    <t>Punto luce per parete/soffitto/illuminazione a pavimento, eseguito sotto intonaco Punto luce per parete/soffitto/illuminazione a pavimento, eseguito sotto intonaco con cavetto, IP40 o  IP44 - lunghezza da 5 metri fino a 10 metri</t>
  </si>
  <si>
    <t>Somma Punto per illuminazione</t>
  </si>
  <si>
    <t>Somma Attacchi per impianti di illuminazione</t>
  </si>
  <si>
    <t>15.14</t>
  </si>
  <si>
    <t>Impianto di terra</t>
  </si>
  <si>
    <t>15.14.01</t>
  </si>
  <si>
    <t>Messa a terra</t>
  </si>
  <si>
    <t>15.14.01.01.a</t>
  </si>
  <si>
    <t>Dispersore lineare Piattina in acciaio 30x3,5 mm</t>
  </si>
  <si>
    <t>Somma Messa a terra</t>
  </si>
  <si>
    <t>Somma Impianto di terra</t>
  </si>
  <si>
    <t>15.29</t>
  </si>
  <si>
    <t>Riscaldamento elettrico</t>
  </si>
  <si>
    <t>15.29.05</t>
  </si>
  <si>
    <t>Radiatori elettrici</t>
  </si>
  <si>
    <t>15.29.05.01.a</t>
  </si>
  <si>
    <t>Convettore elettrico a parete potenza nominale ca. 600 W</t>
  </si>
  <si>
    <t>Somma Radiatori elettrici</t>
  </si>
  <si>
    <t>Somma Riscaldamento elettrico</t>
  </si>
  <si>
    <t>Somma Impianti elettrici</t>
  </si>
  <si>
    <t>56</t>
  </si>
  <si>
    <t>PROTEZIONI DI PARETI DI SCAVO, RIVESTIMENTI DI SCARPATE</t>
  </si>
  <si>
    <t>56.07</t>
  </si>
  <si>
    <t>PARETE CHIODATA IN SPRITZBETON OSSERVAZIONI TECNICO-OPERATIVE</t>
  </si>
  <si>
    <t>56.07.01</t>
  </si>
  <si>
    <t>INSTALLAZIONE E SGOMBERO DEL CANTIERE PER LA REALIZZAZIONE DI PARETI CHIODATE E TIRANTATE</t>
  </si>
  <si>
    <t>56.07.01.02</t>
  </si>
  <si>
    <t>Installazione e sgombero del cantiere, per pareti chiodate e tirantate in spritzbeton</t>
  </si>
  <si>
    <t>a c</t>
  </si>
  <si>
    <t>Somma INSTALLAZIONE E SGOMBERO DEL CANTIERE PER LA REALIZZAZIONE DI PARETI CHIODATE E TIRANTATE</t>
  </si>
  <si>
    <t>56.07.02</t>
  </si>
  <si>
    <t>CALCESTRUZZO SPRUZZATO (SPRITZBETON)</t>
  </si>
  <si>
    <t>56.07.02.01.B</t>
  </si>
  <si>
    <t>Fornitura e posa in opera di rivestimento in spritzbeton per il consolidamento dello scavo. Spessore spritzbeton: 16-20 cm</t>
  </si>
  <si>
    <t>Somma CALCESTRUZZO SPRUZZATO (SPRITZBETON)</t>
  </si>
  <si>
    <t>56.07.05</t>
  </si>
  <si>
    <t>ARMATURA PER  PER PARETE CHIODATA IN SPRITZBETON</t>
  </si>
  <si>
    <t>56.07.05.01.A</t>
  </si>
  <si>
    <t>Armatura con rete elettrosaldata, fornitura e posa in opera senza distinzione di tipo. Acciaio: tipo B450C</t>
  </si>
  <si>
    <t>Somma ARMATURA PER  PER PARETE CHIODATA IN SPRITZBETON</t>
  </si>
  <si>
    <t>Somma PARETE CHIODATA IN SPRITZBETON OSSERVAZIONI TECNICO-OPERATIVE</t>
  </si>
  <si>
    <t>56.21</t>
  </si>
  <si>
    <t>CHIODI (TIRANTI PASSIVI) PER LAVORI A CIELO APERTO</t>
  </si>
  <si>
    <t>56.21.02</t>
  </si>
  <si>
    <t>CHIODI AUTOPERFORANTI</t>
  </si>
  <si>
    <t>56.21.02.01.C</t>
  </si>
  <si>
    <t>Fornitura, perforazione e posa in opera di chiodi ad iniezione, comprensivi di piastra di ancoraggio, bullone, manicotti di prolungamento e la rispettiva corona di perforazione. Carico al limite di snervamento: 230 KN</t>
  </si>
  <si>
    <t>Somma CHIODI AUTOPERFORANTI</t>
  </si>
  <si>
    <t>Somma CHIODI (TIRANTI PASSIVI) PER LAVORI A CIELO APERTO</t>
  </si>
  <si>
    <t>Somma PROTEZIONI DI PARETI DI SCAVO, RIVESTIMENTI DI SCARPATE</t>
  </si>
  <si>
    <t>Somma lavori.</t>
  </si>
  <si>
    <t>RIEPILOGO</t>
  </si>
  <si>
    <t>Importo Lavori a MISURA</t>
  </si>
  <si>
    <t>Importo Lavori a CORPO</t>
  </si>
  <si>
    <t>IMPORTO TOTALE offerto per lavori a corpo e/o ad misura SENZA ONERI DI SICUREZZA</t>
  </si>
  <si>
    <t>Importo a base d'asta senza oneri di sicurezza</t>
  </si>
  <si>
    <t>Ribasso d'asta in %</t>
  </si>
  <si>
    <t>Oneri di sicurezza</t>
  </si>
  <si>
    <t>IMPORTO COMPLESSIVO DEI LAVORI CON GLI ONERI DI SICUREZZA</t>
  </si>
  <si>
    <t>xx</t>
  </si>
  <si>
    <t>&lt;- Prego inserire l`importo.</t>
  </si>
  <si>
    <t>Data:</t>
  </si>
  <si>
    <t>Firma digitale rappresentante legale dell'impresa singola</t>
  </si>
  <si>
    <t>Firma digitale rappresentante legale della capogruppo</t>
  </si>
  <si>
    <t>Firma digitale rappresentante legale mandante/cooptata</t>
  </si>
  <si>
    <t>LINEA E STAZIONE INTERMEDIA
_x000D_LISTA DELLE CATEGORIE DI LAVORAZIONE E FORNITURE
_x000D_OFFERTA CON PREZZI UNITARI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</si>
</sst>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quotePrefix="1" applyFont="1" applyBorder="1" applyAlignment="1">
      <alignment horizontal="left"/>
    </xf>
    <xf numFmtId="0" fontId="1" fillId="2" borderId="0" xfId="0" applyFont="1" applyFill="1"/>
    <xf numFmtId="4" fontId="1" fillId="2" borderId="1" xfId="0" applyNumberFormat="1" applyFont="1" applyFill="1" applyBorder="1"/>
    <xf numFmtId="0" fontId="0" fillId="0" borderId="1" xfId="0" applyBorder="1"/>
    <xf numFmtId="0" fontId="0" fillId="0" borderId="1" xfId="0" quotePrefix="1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0" fillId="0" borderId="1" xfId="0" applyNumberFormat="1" applyBorder="1" applyProtection="1">
      <protection locked="0"/>
    </xf>
    <xf numFmtId="4" fontId="1" fillId="2" borderId="0" xfId="0" applyNumberFormat="1" applyFont="1" applyFill="1"/>
    <xf numFmtId="4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1"/>
  <sheetViews>
    <sheetView tabSelected="1" workbookViewId="0">
      <selection activeCell="A3" sqref="A3:G3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50.7109375" customWidth="1"/>
    <col min="4" max="4" width="12.7109375" customWidth="1"/>
    <col min="5" max="5" width="10.7109375" customWidth="1"/>
    <col min="6" max="7" width="15.7109375" customWidth="1"/>
  </cols>
  <sheetData>
    <row r="1" spans="1:15" s="1" customFormat="1" ht="50.1" customHeight="1" x14ac:dyDescent="0.25">
      <c r="A1" s="20" t="s">
        <v>660</v>
      </c>
      <c r="B1" s="21"/>
      <c r="C1" s="21"/>
      <c r="D1" s="21"/>
      <c r="E1" s="21"/>
      <c r="F1" s="21"/>
      <c r="G1" s="21"/>
    </row>
    <row r="3" spans="1:15" s="1" customFormat="1" ht="30" customHeight="1" x14ac:dyDescent="0.25">
      <c r="A3" s="21" t="s">
        <v>0</v>
      </c>
      <c r="B3" s="21"/>
      <c r="C3" s="21"/>
      <c r="D3" s="21"/>
      <c r="E3" s="21"/>
      <c r="F3" s="21"/>
      <c r="G3" s="21"/>
    </row>
    <row r="5" spans="1:15" s="1" customFormat="1" ht="20.100000000000001" customHeight="1" x14ac:dyDescent="0.25">
      <c r="A5" s="3" t="s">
        <v>1</v>
      </c>
      <c r="B5" s="3"/>
      <c r="C5" s="3"/>
      <c r="D5" s="2"/>
      <c r="E5" s="2"/>
      <c r="F5" s="2"/>
      <c r="G5" s="2"/>
    </row>
    <row r="7" spans="1:15" ht="39.950000000000003" customHeight="1" x14ac:dyDescent="0.25">
      <c r="A7" s="4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6" t="s">
        <v>8</v>
      </c>
      <c r="H7" s="5"/>
      <c r="I7" s="5"/>
      <c r="J7" s="5"/>
      <c r="K7" s="5"/>
      <c r="L7" s="5"/>
      <c r="M7" s="5"/>
      <c r="N7" s="5"/>
      <c r="O7" s="5"/>
    </row>
    <row r="8" spans="1:15" s="2" customFormat="1" ht="15" customHeight="1" x14ac:dyDescent="0.25">
      <c r="B8" s="8" t="s">
        <v>9</v>
      </c>
      <c r="C8" s="8" t="s">
        <v>10</v>
      </c>
      <c r="D8" s="7"/>
      <c r="E8" s="7"/>
      <c r="F8" s="7"/>
      <c r="G8" s="7"/>
    </row>
    <row r="9" spans="1:15" s="2" customFormat="1" ht="15" customHeight="1" x14ac:dyDescent="0.25">
      <c r="B9" s="8" t="s">
        <v>11</v>
      </c>
      <c r="C9" s="8" t="s">
        <v>12</v>
      </c>
      <c r="D9" s="7"/>
      <c r="E9" s="7"/>
      <c r="F9" s="7"/>
      <c r="G9" s="7"/>
    </row>
    <row r="10" spans="1:15" s="1" customFormat="1" x14ac:dyDescent="0.25">
      <c r="C10" s="19" t="s">
        <v>13</v>
      </c>
      <c r="D10" s="19"/>
      <c r="E10" s="19"/>
      <c r="F10" s="19"/>
      <c r="G10" s="10"/>
    </row>
    <row r="12" spans="1:15" s="2" customFormat="1" ht="15" customHeight="1" x14ac:dyDescent="0.25">
      <c r="B12" s="8" t="s">
        <v>14</v>
      </c>
      <c r="C12" s="8" t="s">
        <v>15</v>
      </c>
      <c r="D12" s="7"/>
      <c r="E12" s="7"/>
      <c r="F12" s="7"/>
      <c r="G12" s="7"/>
    </row>
    <row r="13" spans="1:15" s="2" customFormat="1" ht="15" customHeight="1" x14ac:dyDescent="0.25">
      <c r="B13" s="8" t="s">
        <v>16</v>
      </c>
      <c r="C13" s="8" t="s">
        <v>17</v>
      </c>
      <c r="D13" s="7"/>
      <c r="E13" s="7"/>
      <c r="F13" s="7"/>
      <c r="G13" s="7"/>
    </row>
    <row r="14" spans="1:15" s="2" customFormat="1" ht="15" customHeight="1" x14ac:dyDescent="0.25">
      <c r="B14" s="8" t="s">
        <v>18</v>
      </c>
      <c r="C14" s="8" t="s">
        <v>19</v>
      </c>
      <c r="D14" s="7"/>
      <c r="E14" s="7"/>
      <c r="F14" s="7"/>
      <c r="G14" s="7"/>
    </row>
    <row r="15" spans="1:15" ht="15" customHeight="1" x14ac:dyDescent="0.25">
      <c r="A15" s="11">
        <v>1</v>
      </c>
      <c r="B15" s="12" t="s">
        <v>20</v>
      </c>
      <c r="C15" s="11" t="s">
        <v>21</v>
      </c>
      <c r="D15" s="13" t="s">
        <v>22</v>
      </c>
      <c r="E15" s="14">
        <v>10</v>
      </c>
      <c r="F15" s="15"/>
      <c r="G15" s="14">
        <f>F15*E15</f>
        <v>0</v>
      </c>
    </row>
    <row r="16" spans="1:15" ht="15" customHeight="1" x14ac:dyDescent="0.25">
      <c r="A16" s="11">
        <v>2</v>
      </c>
      <c r="B16" s="12" t="s">
        <v>23</v>
      </c>
      <c r="C16" s="11" t="s">
        <v>24</v>
      </c>
      <c r="D16" s="13" t="s">
        <v>22</v>
      </c>
      <c r="E16" s="14">
        <v>20</v>
      </c>
      <c r="F16" s="15"/>
      <c r="G16" s="14">
        <f>F16*E16</f>
        <v>0</v>
      </c>
    </row>
    <row r="17" spans="1:7" ht="15" customHeight="1" x14ac:dyDescent="0.25">
      <c r="A17" s="11">
        <v>3</v>
      </c>
      <c r="B17" s="12" t="s">
        <v>25</v>
      </c>
      <c r="C17" s="11" t="s">
        <v>26</v>
      </c>
      <c r="D17" s="13" t="s">
        <v>22</v>
      </c>
      <c r="E17" s="14">
        <v>40</v>
      </c>
      <c r="F17" s="15"/>
      <c r="G17" s="14">
        <f>F17*E17</f>
        <v>0</v>
      </c>
    </row>
    <row r="18" spans="1:7" ht="15" customHeight="1" x14ac:dyDescent="0.25">
      <c r="A18" s="11">
        <v>4</v>
      </c>
      <c r="B18" s="12" t="s">
        <v>27</v>
      </c>
      <c r="C18" s="11" t="s">
        <v>28</v>
      </c>
      <c r="D18" s="13" t="s">
        <v>22</v>
      </c>
      <c r="E18" s="14">
        <v>80</v>
      </c>
      <c r="F18" s="15"/>
      <c r="G18" s="14">
        <f>F18*E18</f>
        <v>0</v>
      </c>
    </row>
    <row r="19" spans="1:7" s="1" customFormat="1" x14ac:dyDescent="0.25">
      <c r="C19" s="19" t="s">
        <v>29</v>
      </c>
      <c r="D19" s="19"/>
      <c r="E19" s="19"/>
      <c r="F19" s="19"/>
      <c r="G19" s="10">
        <f>SUM(G15:G18)</f>
        <v>0</v>
      </c>
    </row>
    <row r="20" spans="1:7" s="1" customFormat="1" x14ac:dyDescent="0.25">
      <c r="C20" s="19" t="s">
        <v>30</v>
      </c>
      <c r="D20" s="19"/>
      <c r="E20" s="19"/>
      <c r="F20" s="19"/>
      <c r="G20" s="10">
        <f>G19</f>
        <v>0</v>
      </c>
    </row>
    <row r="21" spans="1:7" s="2" customFormat="1" ht="15" customHeight="1" x14ac:dyDescent="0.25">
      <c r="B21" s="8" t="s">
        <v>31</v>
      </c>
      <c r="C21" s="8" t="s">
        <v>32</v>
      </c>
      <c r="D21" s="7"/>
      <c r="E21" s="7"/>
      <c r="F21" s="7"/>
      <c r="G21" s="7"/>
    </row>
    <row r="22" spans="1:7" s="2" customFormat="1" ht="15" customHeight="1" x14ac:dyDescent="0.25">
      <c r="B22" s="8" t="s">
        <v>33</v>
      </c>
      <c r="C22" s="8" t="s">
        <v>34</v>
      </c>
      <c r="D22" s="7"/>
      <c r="E22" s="7"/>
      <c r="F22" s="7"/>
      <c r="G22" s="7"/>
    </row>
    <row r="23" spans="1:7" ht="15" customHeight="1" x14ac:dyDescent="0.25">
      <c r="A23" s="11">
        <v>5</v>
      </c>
      <c r="B23" s="12" t="s">
        <v>35</v>
      </c>
      <c r="C23" s="11" t="s">
        <v>36</v>
      </c>
      <c r="D23" s="13" t="s">
        <v>37</v>
      </c>
      <c r="E23" s="14">
        <v>410</v>
      </c>
      <c r="F23" s="15"/>
      <c r="G23" s="14">
        <f>F23*E23</f>
        <v>0</v>
      </c>
    </row>
    <row r="24" spans="1:7" ht="15" customHeight="1" x14ac:dyDescent="0.25">
      <c r="A24" s="11">
        <v>6</v>
      </c>
      <c r="B24" s="12" t="s">
        <v>38</v>
      </c>
      <c r="C24" s="11" t="s">
        <v>39</v>
      </c>
      <c r="D24" s="13" t="s">
        <v>37</v>
      </c>
      <c r="E24" s="14">
        <v>470</v>
      </c>
      <c r="F24" s="15"/>
      <c r="G24" s="14">
        <f>F24*E24</f>
        <v>0</v>
      </c>
    </row>
    <row r="25" spans="1:7" s="1" customFormat="1" x14ac:dyDescent="0.25">
      <c r="C25" s="19" t="s">
        <v>40</v>
      </c>
      <c r="D25" s="19"/>
      <c r="E25" s="19"/>
      <c r="F25" s="19"/>
      <c r="G25" s="10">
        <f>SUM(G23:G24)</f>
        <v>0</v>
      </c>
    </row>
    <row r="26" spans="1:7" s="2" customFormat="1" ht="15" customHeight="1" x14ac:dyDescent="0.25">
      <c r="B26" s="8" t="s">
        <v>41</v>
      </c>
      <c r="C26" s="8" t="s">
        <v>42</v>
      </c>
      <c r="D26" s="7"/>
      <c r="E26" s="7"/>
      <c r="F26" s="7"/>
      <c r="G26" s="7"/>
    </row>
    <row r="27" spans="1:7" ht="15" customHeight="1" x14ac:dyDescent="0.25">
      <c r="A27" s="11">
        <v>7</v>
      </c>
      <c r="B27" s="12" t="s">
        <v>43</v>
      </c>
      <c r="C27" s="11" t="s">
        <v>44</v>
      </c>
      <c r="D27" s="13" t="s">
        <v>22</v>
      </c>
      <c r="E27" s="14">
        <v>20</v>
      </c>
      <c r="F27" s="15"/>
      <c r="G27" s="14">
        <f>F27*E27</f>
        <v>0</v>
      </c>
    </row>
    <row r="28" spans="1:7" ht="15" customHeight="1" x14ac:dyDescent="0.25">
      <c r="A28" s="11">
        <v>8</v>
      </c>
      <c r="B28" s="12" t="s">
        <v>45</v>
      </c>
      <c r="C28" s="11" t="s">
        <v>46</v>
      </c>
      <c r="D28" s="13" t="s">
        <v>22</v>
      </c>
      <c r="E28" s="14">
        <v>50</v>
      </c>
      <c r="F28" s="15"/>
      <c r="G28" s="14">
        <f>F28*E28</f>
        <v>0</v>
      </c>
    </row>
    <row r="29" spans="1:7" s="1" customFormat="1" x14ac:dyDescent="0.25">
      <c r="C29" s="19" t="s">
        <v>47</v>
      </c>
      <c r="D29" s="19"/>
      <c r="E29" s="19"/>
      <c r="F29" s="19"/>
      <c r="G29" s="10">
        <f>SUM(G27:G28)</f>
        <v>0</v>
      </c>
    </row>
    <row r="30" spans="1:7" s="1" customFormat="1" x14ac:dyDescent="0.25">
      <c r="C30" s="19" t="s">
        <v>48</v>
      </c>
      <c r="D30" s="19"/>
      <c r="E30" s="19"/>
      <c r="F30" s="19"/>
      <c r="G30" s="10">
        <f>G25+G29</f>
        <v>0</v>
      </c>
    </row>
    <row r="31" spans="1:7" s="2" customFormat="1" ht="15" customHeight="1" x14ac:dyDescent="0.25">
      <c r="B31" s="8" t="s">
        <v>49</v>
      </c>
      <c r="C31" s="8" t="s">
        <v>50</v>
      </c>
      <c r="D31" s="7"/>
      <c r="E31" s="7"/>
      <c r="F31" s="7"/>
      <c r="G31" s="7"/>
    </row>
    <row r="32" spans="1:7" s="2" customFormat="1" ht="15" customHeight="1" x14ac:dyDescent="0.25">
      <c r="B32" s="8" t="s">
        <v>51</v>
      </c>
      <c r="C32" s="8" t="s">
        <v>52</v>
      </c>
      <c r="D32" s="7"/>
      <c r="E32" s="7"/>
      <c r="F32" s="7"/>
      <c r="G32" s="7"/>
    </row>
    <row r="33" spans="1:7" ht="15" customHeight="1" x14ac:dyDescent="0.25">
      <c r="A33" s="11">
        <v>9</v>
      </c>
      <c r="B33" s="12" t="s">
        <v>53</v>
      </c>
      <c r="C33" s="11" t="s">
        <v>54</v>
      </c>
      <c r="D33" s="13" t="s">
        <v>55</v>
      </c>
      <c r="E33" s="14">
        <v>1</v>
      </c>
      <c r="F33" s="15"/>
      <c r="G33" s="14">
        <f>F33*E33</f>
        <v>0</v>
      </c>
    </row>
    <row r="34" spans="1:7" ht="15" customHeight="1" x14ac:dyDescent="0.25">
      <c r="A34" s="11">
        <v>10</v>
      </c>
      <c r="B34" s="12" t="s">
        <v>56</v>
      </c>
      <c r="C34" s="11" t="s">
        <v>57</v>
      </c>
      <c r="D34" s="13" t="s">
        <v>55</v>
      </c>
      <c r="E34" s="14">
        <v>90</v>
      </c>
      <c r="F34" s="15"/>
      <c r="G34" s="14">
        <f>F34*E34</f>
        <v>0</v>
      </c>
    </row>
    <row r="35" spans="1:7" ht="15" customHeight="1" x14ac:dyDescent="0.25">
      <c r="A35" s="11">
        <v>11</v>
      </c>
      <c r="B35" s="12" t="s">
        <v>58</v>
      </c>
      <c r="C35" s="11" t="s">
        <v>59</v>
      </c>
      <c r="D35" s="13" t="s">
        <v>55</v>
      </c>
      <c r="E35" s="14">
        <v>1</v>
      </c>
      <c r="F35" s="15"/>
      <c r="G35" s="14">
        <f>F35*E35</f>
        <v>0</v>
      </c>
    </row>
    <row r="36" spans="1:7" ht="15" customHeight="1" x14ac:dyDescent="0.25">
      <c r="A36" s="11">
        <v>12</v>
      </c>
      <c r="B36" s="12" t="s">
        <v>60</v>
      </c>
      <c r="C36" s="11" t="s">
        <v>61</v>
      </c>
      <c r="D36" s="13" t="s">
        <v>55</v>
      </c>
      <c r="E36" s="14">
        <v>90</v>
      </c>
      <c r="F36" s="15"/>
      <c r="G36" s="14">
        <f>F36*E36</f>
        <v>0</v>
      </c>
    </row>
    <row r="37" spans="1:7" s="1" customFormat="1" x14ac:dyDescent="0.25">
      <c r="C37" s="19" t="s">
        <v>62</v>
      </c>
      <c r="D37" s="19"/>
      <c r="E37" s="19"/>
      <c r="F37" s="19"/>
      <c r="G37" s="10">
        <f>SUM(G33:G36)</f>
        <v>0</v>
      </c>
    </row>
    <row r="38" spans="1:7" s="2" customFormat="1" ht="15" customHeight="1" x14ac:dyDescent="0.25">
      <c r="B38" s="8" t="s">
        <v>63</v>
      </c>
      <c r="C38" s="8" t="s">
        <v>64</v>
      </c>
      <c r="D38" s="7"/>
      <c r="E38" s="7"/>
      <c r="F38" s="7"/>
      <c r="G38" s="7"/>
    </row>
    <row r="39" spans="1:7" ht="15" customHeight="1" x14ac:dyDescent="0.25">
      <c r="A39" s="11">
        <v>13</v>
      </c>
      <c r="B39" s="12" t="s">
        <v>65</v>
      </c>
      <c r="C39" s="11" t="s">
        <v>66</v>
      </c>
      <c r="D39" s="13" t="s">
        <v>67</v>
      </c>
      <c r="E39" s="14">
        <v>300</v>
      </c>
      <c r="F39" s="15"/>
      <c r="G39" s="14">
        <f>F39*E39</f>
        <v>0</v>
      </c>
    </row>
    <row r="40" spans="1:7" ht="15" customHeight="1" x14ac:dyDescent="0.25">
      <c r="A40" s="11">
        <v>14</v>
      </c>
      <c r="B40" s="12" t="s">
        <v>68</v>
      </c>
      <c r="C40" s="11" t="s">
        <v>69</v>
      </c>
      <c r="D40" s="13" t="s">
        <v>67</v>
      </c>
      <c r="E40" s="14">
        <v>27000</v>
      </c>
      <c r="F40" s="15"/>
      <c r="G40" s="14">
        <f>F40*E40</f>
        <v>0</v>
      </c>
    </row>
    <row r="41" spans="1:7" s="1" customFormat="1" x14ac:dyDescent="0.25">
      <c r="C41" s="19" t="s">
        <v>70</v>
      </c>
      <c r="D41" s="19"/>
      <c r="E41" s="19"/>
      <c r="F41" s="19"/>
      <c r="G41" s="10">
        <f>SUM(G39:G40)</f>
        <v>0</v>
      </c>
    </row>
    <row r="42" spans="1:7" s="1" customFormat="1" x14ac:dyDescent="0.25">
      <c r="C42" s="19" t="s">
        <v>71</v>
      </c>
      <c r="D42" s="19"/>
      <c r="E42" s="19"/>
      <c r="F42" s="19"/>
      <c r="G42" s="10">
        <f>G37+G41</f>
        <v>0</v>
      </c>
    </row>
    <row r="43" spans="1:7" s="1" customFormat="1" x14ac:dyDescent="0.25">
      <c r="C43" s="19" t="s">
        <v>72</v>
      </c>
      <c r="D43" s="19"/>
      <c r="E43" s="19"/>
      <c r="F43" s="19"/>
      <c r="G43" s="10">
        <f>G20+G30+G42</f>
        <v>0</v>
      </c>
    </row>
    <row r="45" spans="1:7" s="2" customFormat="1" ht="15" customHeight="1" x14ac:dyDescent="0.25">
      <c r="B45" s="8" t="s">
        <v>73</v>
      </c>
      <c r="C45" s="8" t="s">
        <v>74</v>
      </c>
      <c r="D45" s="7"/>
      <c r="E45" s="7"/>
      <c r="F45" s="7"/>
      <c r="G45" s="7"/>
    </row>
    <row r="46" spans="1:7" s="2" customFormat="1" ht="15" customHeight="1" x14ac:dyDescent="0.25">
      <c r="B46" s="8" t="s">
        <v>75</v>
      </c>
      <c r="C46" s="8" t="s">
        <v>76</v>
      </c>
      <c r="D46" s="7"/>
      <c r="E46" s="7"/>
      <c r="F46" s="7"/>
      <c r="G46" s="7"/>
    </row>
    <row r="47" spans="1:7" s="2" customFormat="1" ht="15" customHeight="1" x14ac:dyDescent="0.25">
      <c r="B47" s="8" t="s">
        <v>77</v>
      </c>
      <c r="C47" s="8" t="s">
        <v>78</v>
      </c>
      <c r="D47" s="7"/>
      <c r="E47" s="7"/>
      <c r="F47" s="7"/>
      <c r="G47" s="7"/>
    </row>
    <row r="48" spans="1:7" ht="15" customHeight="1" x14ac:dyDescent="0.25">
      <c r="A48" s="11">
        <v>15</v>
      </c>
      <c r="B48" s="12" t="s">
        <v>79</v>
      </c>
      <c r="C48" s="11" t="s">
        <v>80</v>
      </c>
      <c r="D48" s="13" t="s">
        <v>81</v>
      </c>
      <c r="E48" s="14">
        <v>261</v>
      </c>
      <c r="F48" s="15"/>
      <c r="G48" s="14">
        <f>F48*E48</f>
        <v>0</v>
      </c>
    </row>
    <row r="49" spans="1:7" s="1" customFormat="1" x14ac:dyDescent="0.25">
      <c r="C49" s="19" t="s">
        <v>82</v>
      </c>
      <c r="D49" s="19"/>
      <c r="E49" s="19"/>
      <c r="F49" s="19"/>
      <c r="G49" s="10">
        <f>SUM(G48:G48)</f>
        <v>0</v>
      </c>
    </row>
    <row r="50" spans="1:7" s="2" customFormat="1" ht="15" customHeight="1" x14ac:dyDescent="0.25">
      <c r="B50" s="8" t="s">
        <v>83</v>
      </c>
      <c r="C50" s="8" t="s">
        <v>84</v>
      </c>
      <c r="D50" s="7"/>
      <c r="E50" s="7"/>
      <c r="F50" s="7"/>
      <c r="G50" s="7"/>
    </row>
    <row r="51" spans="1:7" ht="15" customHeight="1" x14ac:dyDescent="0.25">
      <c r="A51" s="11">
        <v>16</v>
      </c>
      <c r="B51" s="12" t="s">
        <v>85</v>
      </c>
      <c r="C51" s="11" t="s">
        <v>86</v>
      </c>
      <c r="D51" s="13" t="s">
        <v>87</v>
      </c>
      <c r="E51" s="14">
        <v>326.25</v>
      </c>
      <c r="F51" s="15"/>
      <c r="G51" s="14">
        <f>F51*E51</f>
        <v>0</v>
      </c>
    </row>
    <row r="52" spans="1:7" s="1" customFormat="1" x14ac:dyDescent="0.25">
      <c r="C52" s="19" t="s">
        <v>88</v>
      </c>
      <c r="D52" s="19"/>
      <c r="E52" s="19"/>
      <c r="F52" s="19"/>
      <c r="G52" s="10">
        <f>SUM(G51:G51)</f>
        <v>0</v>
      </c>
    </row>
    <row r="53" spans="1:7" s="1" customFormat="1" x14ac:dyDescent="0.25">
      <c r="C53" s="19" t="s">
        <v>89</v>
      </c>
      <c r="D53" s="19"/>
      <c r="E53" s="19"/>
      <c r="F53" s="19"/>
      <c r="G53" s="10">
        <f>G49+G52</f>
        <v>0</v>
      </c>
    </row>
    <row r="54" spans="1:7" s="2" customFormat="1" ht="15" customHeight="1" x14ac:dyDescent="0.25">
      <c r="B54" s="8" t="s">
        <v>90</v>
      </c>
      <c r="C54" s="8" t="s">
        <v>91</v>
      </c>
      <c r="D54" s="7"/>
      <c r="E54" s="7"/>
      <c r="F54" s="7"/>
      <c r="G54" s="7"/>
    </row>
    <row r="55" spans="1:7" s="2" customFormat="1" ht="15" customHeight="1" x14ac:dyDescent="0.25">
      <c r="B55" s="8" t="s">
        <v>92</v>
      </c>
      <c r="C55" s="8" t="s">
        <v>93</v>
      </c>
      <c r="D55" s="7"/>
      <c r="E55" s="7"/>
      <c r="F55" s="7"/>
      <c r="G55" s="7"/>
    </row>
    <row r="56" spans="1:7" ht="15" customHeight="1" x14ac:dyDescent="0.25">
      <c r="A56" s="11">
        <v>17</v>
      </c>
      <c r="B56" s="12" t="s">
        <v>94</v>
      </c>
      <c r="C56" s="11" t="s">
        <v>95</v>
      </c>
      <c r="D56" s="13" t="s">
        <v>96</v>
      </c>
      <c r="E56" s="14">
        <v>3000</v>
      </c>
      <c r="F56" s="15"/>
      <c r="G56" s="14">
        <f>F56*E56</f>
        <v>0</v>
      </c>
    </row>
    <row r="57" spans="1:7" ht="15" customHeight="1" x14ac:dyDescent="0.25">
      <c r="A57" s="11">
        <v>18</v>
      </c>
      <c r="B57" s="12" t="s">
        <v>97</v>
      </c>
      <c r="C57" s="11" t="s">
        <v>98</v>
      </c>
      <c r="D57" s="13" t="s">
        <v>55</v>
      </c>
      <c r="E57" s="14">
        <v>60</v>
      </c>
      <c r="F57" s="15"/>
      <c r="G57" s="14">
        <f>F57*E57</f>
        <v>0</v>
      </c>
    </row>
    <row r="58" spans="1:7" ht="15" customHeight="1" x14ac:dyDescent="0.25">
      <c r="A58" s="11">
        <v>19</v>
      </c>
      <c r="B58" s="12" t="s">
        <v>99</v>
      </c>
      <c r="C58" s="11" t="s">
        <v>100</v>
      </c>
      <c r="D58" s="13" t="s">
        <v>55</v>
      </c>
      <c r="E58" s="14">
        <v>50</v>
      </c>
      <c r="F58" s="15"/>
      <c r="G58" s="14">
        <f>F58*E58</f>
        <v>0</v>
      </c>
    </row>
    <row r="59" spans="1:7" ht="15" customHeight="1" x14ac:dyDescent="0.25">
      <c r="A59" s="11">
        <v>20</v>
      </c>
      <c r="B59" s="12" t="s">
        <v>101</v>
      </c>
      <c r="C59" s="11" t="s">
        <v>102</v>
      </c>
      <c r="D59" s="13" t="s">
        <v>55</v>
      </c>
      <c r="E59" s="14">
        <v>40</v>
      </c>
      <c r="F59" s="15"/>
      <c r="G59" s="14">
        <f>F59*E59</f>
        <v>0</v>
      </c>
    </row>
    <row r="60" spans="1:7" ht="15" customHeight="1" x14ac:dyDescent="0.25">
      <c r="A60" s="11">
        <v>21</v>
      </c>
      <c r="B60" s="12" t="s">
        <v>103</v>
      </c>
      <c r="C60" s="11" t="s">
        <v>104</v>
      </c>
      <c r="D60" s="13" t="s">
        <v>55</v>
      </c>
      <c r="E60" s="14">
        <v>30</v>
      </c>
      <c r="F60" s="15"/>
      <c r="G60" s="14">
        <f>F60*E60</f>
        <v>0</v>
      </c>
    </row>
    <row r="61" spans="1:7" s="1" customFormat="1" x14ac:dyDescent="0.25">
      <c r="C61" s="19" t="s">
        <v>105</v>
      </c>
      <c r="D61" s="19"/>
      <c r="E61" s="19"/>
      <c r="F61" s="19"/>
      <c r="G61" s="10">
        <f>SUM(G56:G60)</f>
        <v>0</v>
      </c>
    </row>
    <row r="62" spans="1:7" s="2" customFormat="1" ht="15" customHeight="1" x14ac:dyDescent="0.25">
      <c r="B62" s="8" t="s">
        <v>106</v>
      </c>
      <c r="C62" s="8" t="s">
        <v>107</v>
      </c>
      <c r="D62" s="7"/>
      <c r="E62" s="7"/>
      <c r="F62" s="7"/>
      <c r="G62" s="7"/>
    </row>
    <row r="63" spans="1:7" ht="15" customHeight="1" x14ac:dyDescent="0.25">
      <c r="A63" s="11">
        <v>22</v>
      </c>
      <c r="B63" s="12" t="s">
        <v>108</v>
      </c>
      <c r="C63" s="11" t="s">
        <v>109</v>
      </c>
      <c r="D63" s="13" t="s">
        <v>96</v>
      </c>
      <c r="E63" s="14">
        <v>3000</v>
      </c>
      <c r="F63" s="15"/>
      <c r="G63" s="14">
        <f>F63*E63</f>
        <v>0</v>
      </c>
    </row>
    <row r="64" spans="1:7" ht="15" customHeight="1" x14ac:dyDescent="0.25">
      <c r="A64" s="11">
        <v>23</v>
      </c>
      <c r="B64" s="12" t="s">
        <v>110</v>
      </c>
      <c r="C64" s="11" t="s">
        <v>111</v>
      </c>
      <c r="D64" s="13" t="s">
        <v>81</v>
      </c>
      <c r="E64" s="14">
        <v>754</v>
      </c>
      <c r="F64" s="15"/>
      <c r="G64" s="14">
        <f>F64*E64</f>
        <v>0</v>
      </c>
    </row>
    <row r="65" spans="1:7" s="1" customFormat="1" x14ac:dyDescent="0.25">
      <c r="C65" s="19" t="s">
        <v>112</v>
      </c>
      <c r="D65" s="19"/>
      <c r="E65" s="19"/>
      <c r="F65" s="19"/>
      <c r="G65" s="10">
        <f>SUM(G63:G64)</f>
        <v>0</v>
      </c>
    </row>
    <row r="66" spans="1:7" s="2" customFormat="1" ht="15" customHeight="1" x14ac:dyDescent="0.25">
      <c r="B66" s="8" t="s">
        <v>113</v>
      </c>
      <c r="C66" s="8" t="s">
        <v>114</v>
      </c>
      <c r="D66" s="7"/>
      <c r="E66" s="7"/>
      <c r="F66" s="7"/>
      <c r="G66" s="7"/>
    </row>
    <row r="67" spans="1:7" ht="15" customHeight="1" x14ac:dyDescent="0.25">
      <c r="A67" s="11">
        <v>24</v>
      </c>
      <c r="B67" s="12" t="s">
        <v>115</v>
      </c>
      <c r="C67" s="11" t="s">
        <v>116</v>
      </c>
      <c r="D67" s="13" t="s">
        <v>81</v>
      </c>
      <c r="E67" s="14">
        <v>8870</v>
      </c>
      <c r="F67" s="15"/>
      <c r="G67" s="14">
        <f>F67*E67</f>
        <v>0</v>
      </c>
    </row>
    <row r="68" spans="1:7" ht="15" customHeight="1" x14ac:dyDescent="0.25">
      <c r="A68" s="11">
        <v>25</v>
      </c>
      <c r="B68" s="12" t="s">
        <v>117</v>
      </c>
      <c r="C68" s="11" t="s">
        <v>118</v>
      </c>
      <c r="D68" s="13" t="s">
        <v>81</v>
      </c>
      <c r="E68" s="14">
        <v>1250</v>
      </c>
      <c r="F68" s="15"/>
      <c r="G68" s="14">
        <f>F68*E68</f>
        <v>0</v>
      </c>
    </row>
    <row r="69" spans="1:7" ht="15" customHeight="1" x14ac:dyDescent="0.25">
      <c r="A69" s="11">
        <v>26</v>
      </c>
      <c r="B69" s="12" t="s">
        <v>119</v>
      </c>
      <c r="C69" s="11" t="s">
        <v>120</v>
      </c>
      <c r="D69" s="13" t="s">
        <v>81</v>
      </c>
      <c r="E69" s="14">
        <v>350</v>
      </c>
      <c r="F69" s="15"/>
      <c r="G69" s="14">
        <f>F69*E69</f>
        <v>0</v>
      </c>
    </row>
    <row r="70" spans="1:7" ht="15" customHeight="1" x14ac:dyDescent="0.25">
      <c r="A70" s="11">
        <v>27</v>
      </c>
      <c r="B70" s="12" t="s">
        <v>121</v>
      </c>
      <c r="C70" s="11" t="s">
        <v>122</v>
      </c>
      <c r="D70" s="13" t="s">
        <v>81</v>
      </c>
      <c r="E70" s="14">
        <v>150</v>
      </c>
      <c r="F70" s="15"/>
      <c r="G70" s="14">
        <f>F70*E70</f>
        <v>0</v>
      </c>
    </row>
    <row r="71" spans="1:7" s="1" customFormat="1" x14ac:dyDescent="0.25">
      <c r="C71" s="19" t="s">
        <v>123</v>
      </c>
      <c r="D71" s="19"/>
      <c r="E71" s="19"/>
      <c r="F71" s="19"/>
      <c r="G71" s="10">
        <f>SUM(G67:G70)</f>
        <v>0</v>
      </c>
    </row>
    <row r="72" spans="1:7" s="2" customFormat="1" ht="15" customHeight="1" x14ac:dyDescent="0.25">
      <c r="B72" s="8" t="s">
        <v>124</v>
      </c>
      <c r="C72" s="8" t="s">
        <v>125</v>
      </c>
      <c r="D72" s="7"/>
      <c r="E72" s="7"/>
      <c r="F72" s="7"/>
      <c r="G72" s="7"/>
    </row>
    <row r="73" spans="1:7" ht="15" customHeight="1" x14ac:dyDescent="0.25">
      <c r="A73" s="11">
        <v>28</v>
      </c>
      <c r="B73" s="12" t="s">
        <v>126</v>
      </c>
      <c r="C73" s="11" t="s">
        <v>127</v>
      </c>
      <c r="D73" s="13" t="s">
        <v>81</v>
      </c>
      <c r="E73" s="14">
        <v>84</v>
      </c>
      <c r="F73" s="15"/>
      <c r="G73" s="14">
        <f>F73*E73</f>
        <v>0</v>
      </c>
    </row>
    <row r="74" spans="1:7" ht="15" customHeight="1" x14ac:dyDescent="0.25">
      <c r="A74" s="11">
        <v>29</v>
      </c>
      <c r="B74" s="12" t="s">
        <v>128</v>
      </c>
      <c r="C74" s="11" t="s">
        <v>129</v>
      </c>
      <c r="D74" s="13" t="s">
        <v>81</v>
      </c>
      <c r="E74" s="14">
        <v>2178</v>
      </c>
      <c r="F74" s="15"/>
      <c r="G74" s="14">
        <f>F74*E74</f>
        <v>0</v>
      </c>
    </row>
    <row r="75" spans="1:7" ht="15" customHeight="1" x14ac:dyDescent="0.25">
      <c r="A75" s="11">
        <v>30</v>
      </c>
      <c r="B75" s="12" t="s">
        <v>130</v>
      </c>
      <c r="C75" s="11" t="s">
        <v>131</v>
      </c>
      <c r="D75" s="13" t="s">
        <v>81</v>
      </c>
      <c r="E75" s="14">
        <v>250</v>
      </c>
      <c r="F75" s="15"/>
      <c r="G75" s="14">
        <f>F75*E75</f>
        <v>0</v>
      </c>
    </row>
    <row r="76" spans="1:7" ht="15" customHeight="1" x14ac:dyDescent="0.25">
      <c r="A76" s="11">
        <v>31</v>
      </c>
      <c r="B76" s="12" t="s">
        <v>132</v>
      </c>
      <c r="C76" s="11" t="s">
        <v>131</v>
      </c>
      <c r="D76" s="13" t="s">
        <v>81</v>
      </c>
      <c r="E76" s="14">
        <v>150</v>
      </c>
      <c r="F76" s="15"/>
      <c r="G76" s="14">
        <f>F76*E76</f>
        <v>0</v>
      </c>
    </row>
    <row r="77" spans="1:7" s="1" customFormat="1" x14ac:dyDescent="0.25">
      <c r="C77" s="19" t="s">
        <v>133</v>
      </c>
      <c r="D77" s="19"/>
      <c r="E77" s="19"/>
      <c r="F77" s="19"/>
      <c r="G77" s="10">
        <f>SUM(G73:G76)</f>
        <v>0</v>
      </c>
    </row>
    <row r="78" spans="1:7" s="2" customFormat="1" ht="15" customHeight="1" x14ac:dyDescent="0.25">
      <c r="B78" s="8" t="s">
        <v>134</v>
      </c>
      <c r="C78" s="8" t="s">
        <v>135</v>
      </c>
      <c r="D78" s="7"/>
      <c r="E78" s="7"/>
      <c r="F78" s="7"/>
      <c r="G78" s="7"/>
    </row>
    <row r="79" spans="1:7" ht="15" customHeight="1" x14ac:dyDescent="0.25">
      <c r="A79" s="11">
        <v>32</v>
      </c>
      <c r="B79" s="12" t="s">
        <v>136</v>
      </c>
      <c r="C79" s="11" t="s">
        <v>137</v>
      </c>
      <c r="D79" s="13" t="s">
        <v>81</v>
      </c>
      <c r="E79" s="14">
        <v>6970</v>
      </c>
      <c r="F79" s="15"/>
      <c r="G79" s="14">
        <f>F79*E79</f>
        <v>0</v>
      </c>
    </row>
    <row r="80" spans="1:7" ht="15" customHeight="1" x14ac:dyDescent="0.25">
      <c r="A80" s="11">
        <v>33</v>
      </c>
      <c r="B80" s="12" t="s">
        <v>138</v>
      </c>
      <c r="C80" s="11" t="s">
        <v>139</v>
      </c>
      <c r="D80" s="13" t="s">
        <v>81</v>
      </c>
      <c r="E80" s="14">
        <v>82.5</v>
      </c>
      <c r="F80" s="15"/>
      <c r="G80" s="14">
        <f>F80*E80</f>
        <v>0</v>
      </c>
    </row>
    <row r="81" spans="1:7" ht="15" customHeight="1" x14ac:dyDescent="0.25">
      <c r="A81" s="11">
        <v>34</v>
      </c>
      <c r="B81" s="12" t="s">
        <v>140</v>
      </c>
      <c r="C81" s="11" t="s">
        <v>141</v>
      </c>
      <c r="D81" s="13" t="s">
        <v>81</v>
      </c>
      <c r="E81" s="14">
        <v>127.5</v>
      </c>
      <c r="F81" s="15"/>
      <c r="G81" s="14">
        <f>F81*E81</f>
        <v>0</v>
      </c>
    </row>
    <row r="82" spans="1:7" ht="15" customHeight="1" x14ac:dyDescent="0.25">
      <c r="A82" s="11">
        <v>35</v>
      </c>
      <c r="B82" s="12" t="s">
        <v>142</v>
      </c>
      <c r="C82" s="11" t="s">
        <v>143</v>
      </c>
      <c r="D82" s="13" t="s">
        <v>96</v>
      </c>
      <c r="E82" s="14">
        <v>3660</v>
      </c>
      <c r="F82" s="15"/>
      <c r="G82" s="14">
        <f>F82*E82</f>
        <v>0</v>
      </c>
    </row>
    <row r="83" spans="1:7" s="1" customFormat="1" x14ac:dyDescent="0.25">
      <c r="C83" s="19" t="s">
        <v>144</v>
      </c>
      <c r="D83" s="19"/>
      <c r="E83" s="19"/>
      <c r="F83" s="19"/>
      <c r="G83" s="10">
        <f>SUM(G79:G82)</f>
        <v>0</v>
      </c>
    </row>
    <row r="84" spans="1:7" s="1" customFormat="1" x14ac:dyDescent="0.25">
      <c r="C84" s="19" t="s">
        <v>145</v>
      </c>
      <c r="D84" s="19"/>
      <c r="E84" s="19"/>
      <c r="F84" s="19"/>
      <c r="G84" s="10">
        <f>G61+G65+G71+G77+G83</f>
        <v>0</v>
      </c>
    </row>
    <row r="85" spans="1:7" s="2" customFormat="1" ht="15" customHeight="1" x14ac:dyDescent="0.25">
      <c r="B85" s="8" t="s">
        <v>146</v>
      </c>
      <c r="C85" s="8" t="s">
        <v>147</v>
      </c>
      <c r="D85" s="7"/>
      <c r="E85" s="7"/>
      <c r="F85" s="7"/>
      <c r="G85" s="7"/>
    </row>
    <row r="86" spans="1:7" s="2" customFormat="1" ht="15" customHeight="1" x14ac:dyDescent="0.25">
      <c r="B86" s="8" t="s">
        <v>148</v>
      </c>
      <c r="C86" s="8" t="s">
        <v>149</v>
      </c>
      <c r="D86" s="7"/>
      <c r="E86" s="7"/>
      <c r="F86" s="7"/>
      <c r="G86" s="7"/>
    </row>
    <row r="87" spans="1:7" ht="15" customHeight="1" x14ac:dyDescent="0.25">
      <c r="A87" s="11">
        <v>36</v>
      </c>
      <c r="B87" s="12" t="s">
        <v>150</v>
      </c>
      <c r="C87" s="11" t="s">
        <v>151</v>
      </c>
      <c r="D87" s="13" t="s">
        <v>96</v>
      </c>
      <c r="E87" s="14">
        <v>276.68</v>
      </c>
      <c r="F87" s="15"/>
      <c r="G87" s="14">
        <f>F87*E87</f>
        <v>0</v>
      </c>
    </row>
    <row r="88" spans="1:7" ht="15" customHeight="1" x14ac:dyDescent="0.25">
      <c r="A88" s="11">
        <v>37</v>
      </c>
      <c r="B88" s="12" t="s">
        <v>152</v>
      </c>
      <c r="C88" s="11" t="s">
        <v>153</v>
      </c>
      <c r="D88" s="13" t="s">
        <v>96</v>
      </c>
      <c r="E88" s="14">
        <v>62.7</v>
      </c>
      <c r="F88" s="15"/>
      <c r="G88" s="14">
        <f>F88*E88</f>
        <v>0</v>
      </c>
    </row>
    <row r="89" spans="1:7" s="1" customFormat="1" x14ac:dyDescent="0.25">
      <c r="C89" s="19" t="s">
        <v>154</v>
      </c>
      <c r="D89" s="19"/>
      <c r="E89" s="19"/>
      <c r="F89" s="19"/>
      <c r="G89" s="10">
        <f>SUM(G87:G88)</f>
        <v>0</v>
      </c>
    </row>
    <row r="90" spans="1:7" s="2" customFormat="1" ht="15" customHeight="1" x14ac:dyDescent="0.25">
      <c r="B90" s="8" t="s">
        <v>155</v>
      </c>
      <c r="C90" s="8" t="s">
        <v>156</v>
      </c>
      <c r="D90" s="7"/>
      <c r="E90" s="7"/>
      <c r="F90" s="7"/>
      <c r="G90" s="7"/>
    </row>
    <row r="91" spans="1:7" ht="15" customHeight="1" x14ac:dyDescent="0.25">
      <c r="A91" s="11">
        <v>38</v>
      </c>
      <c r="B91" s="12" t="s">
        <v>157</v>
      </c>
      <c r="C91" s="11" t="s">
        <v>158</v>
      </c>
      <c r="D91" s="13" t="s">
        <v>96</v>
      </c>
      <c r="E91" s="14">
        <v>924.03</v>
      </c>
      <c r="F91" s="15"/>
      <c r="G91" s="14">
        <f>F91*E91</f>
        <v>0</v>
      </c>
    </row>
    <row r="92" spans="1:7" s="1" customFormat="1" x14ac:dyDescent="0.25">
      <c r="C92" s="19" t="s">
        <v>159</v>
      </c>
      <c r="D92" s="19"/>
      <c r="E92" s="19"/>
      <c r="F92" s="19"/>
      <c r="G92" s="10">
        <f>SUM(G91:G91)</f>
        <v>0</v>
      </c>
    </row>
    <row r="93" spans="1:7" s="2" customFormat="1" ht="15" customHeight="1" x14ac:dyDescent="0.25">
      <c r="B93" s="8" t="s">
        <v>160</v>
      </c>
      <c r="C93" s="8" t="s">
        <v>161</v>
      </c>
      <c r="D93" s="7"/>
      <c r="E93" s="7"/>
      <c r="F93" s="7"/>
      <c r="G93" s="7"/>
    </row>
    <row r="94" spans="1:7" ht="15" customHeight="1" x14ac:dyDescent="0.25">
      <c r="A94" s="11">
        <v>39</v>
      </c>
      <c r="B94" s="12" t="s">
        <v>162</v>
      </c>
      <c r="C94" s="11" t="s">
        <v>163</v>
      </c>
      <c r="D94" s="13" t="s">
        <v>96</v>
      </c>
      <c r="E94" s="14">
        <v>204.08</v>
      </c>
      <c r="F94" s="15"/>
      <c r="G94" s="14">
        <f>F94*E94</f>
        <v>0</v>
      </c>
    </row>
    <row r="95" spans="1:7" ht="15" customHeight="1" x14ac:dyDescent="0.25">
      <c r="A95" s="11">
        <v>40</v>
      </c>
      <c r="B95" s="12" t="s">
        <v>164</v>
      </c>
      <c r="C95" s="11" t="s">
        <v>165</v>
      </c>
      <c r="D95" s="13" t="s">
        <v>67</v>
      </c>
      <c r="E95" s="14">
        <v>43.8</v>
      </c>
      <c r="F95" s="15"/>
      <c r="G95" s="14">
        <f>F95*E95</f>
        <v>0</v>
      </c>
    </row>
    <row r="96" spans="1:7" s="1" customFormat="1" x14ac:dyDescent="0.25">
      <c r="C96" s="19" t="s">
        <v>166</v>
      </c>
      <c r="D96" s="19"/>
      <c r="E96" s="19"/>
      <c r="F96" s="19"/>
      <c r="G96" s="10">
        <f>SUM(G94:G95)</f>
        <v>0</v>
      </c>
    </row>
    <row r="97" spans="1:7" s="2" customFormat="1" ht="15" customHeight="1" x14ac:dyDescent="0.25">
      <c r="B97" s="8" t="s">
        <v>167</v>
      </c>
      <c r="C97" s="8" t="s">
        <v>168</v>
      </c>
      <c r="D97" s="7"/>
      <c r="E97" s="7"/>
      <c r="F97" s="7"/>
      <c r="G97" s="7"/>
    </row>
    <row r="98" spans="1:7" ht="15" customHeight="1" x14ac:dyDescent="0.25">
      <c r="A98" s="11">
        <v>41</v>
      </c>
      <c r="B98" s="12" t="s">
        <v>169</v>
      </c>
      <c r="C98" s="11" t="s">
        <v>170</v>
      </c>
      <c r="D98" s="13" t="s">
        <v>96</v>
      </c>
      <c r="E98" s="14">
        <v>377.24</v>
      </c>
      <c r="F98" s="15"/>
      <c r="G98" s="14">
        <f>F98*E98</f>
        <v>0</v>
      </c>
    </row>
    <row r="99" spans="1:7" s="1" customFormat="1" x14ac:dyDescent="0.25">
      <c r="C99" s="19" t="s">
        <v>171</v>
      </c>
      <c r="D99" s="19"/>
      <c r="E99" s="19"/>
      <c r="F99" s="19"/>
      <c r="G99" s="10">
        <f>SUM(G98:G98)</f>
        <v>0</v>
      </c>
    </row>
    <row r="100" spans="1:7" s="2" customFormat="1" ht="15" customHeight="1" x14ac:dyDescent="0.25">
      <c r="B100" s="8" t="s">
        <v>172</v>
      </c>
      <c r="C100" s="8" t="s">
        <v>173</v>
      </c>
      <c r="D100" s="7"/>
      <c r="E100" s="7"/>
      <c r="F100" s="7"/>
      <c r="G100" s="7"/>
    </row>
    <row r="101" spans="1:7" ht="15" customHeight="1" x14ac:dyDescent="0.25">
      <c r="A101" s="11">
        <v>42</v>
      </c>
      <c r="B101" s="12" t="s">
        <v>174</v>
      </c>
      <c r="C101" s="11" t="s">
        <v>175</v>
      </c>
      <c r="D101" s="13" t="s">
        <v>81</v>
      </c>
      <c r="E101" s="14">
        <v>53.15</v>
      </c>
      <c r="F101" s="15"/>
      <c r="G101" s="14">
        <f>F101*E101</f>
        <v>0</v>
      </c>
    </row>
    <row r="102" spans="1:7" ht="15" customHeight="1" x14ac:dyDescent="0.25">
      <c r="A102" s="11">
        <v>43</v>
      </c>
      <c r="B102" s="12" t="s">
        <v>176</v>
      </c>
      <c r="C102" s="11" t="s">
        <v>177</v>
      </c>
      <c r="D102" s="13" t="s">
        <v>81</v>
      </c>
      <c r="E102" s="14">
        <v>376.69</v>
      </c>
      <c r="F102" s="15"/>
      <c r="G102" s="14">
        <f>F102*E102</f>
        <v>0</v>
      </c>
    </row>
    <row r="103" spans="1:7" ht="15" customHeight="1" x14ac:dyDescent="0.25">
      <c r="A103" s="11">
        <v>44</v>
      </c>
      <c r="B103" s="12" t="s">
        <v>178</v>
      </c>
      <c r="C103" s="11" t="s">
        <v>179</v>
      </c>
      <c r="D103" s="13" t="s">
        <v>81</v>
      </c>
      <c r="E103" s="14">
        <v>50.99</v>
      </c>
      <c r="F103" s="15"/>
      <c r="G103" s="14">
        <f>F103*E103</f>
        <v>0</v>
      </c>
    </row>
    <row r="104" spans="1:7" ht="15" customHeight="1" x14ac:dyDescent="0.25">
      <c r="A104" s="11">
        <v>45</v>
      </c>
      <c r="B104" s="12" t="s">
        <v>180</v>
      </c>
      <c r="C104" s="11" t="s">
        <v>181</v>
      </c>
      <c r="D104" s="13" t="s">
        <v>81</v>
      </c>
      <c r="E104" s="14">
        <v>317.73</v>
      </c>
      <c r="F104" s="15"/>
      <c r="G104" s="14">
        <f>F104*E104</f>
        <v>0</v>
      </c>
    </row>
    <row r="105" spans="1:7" s="1" customFormat="1" x14ac:dyDescent="0.25">
      <c r="C105" s="19" t="s">
        <v>182</v>
      </c>
      <c r="D105" s="19"/>
      <c r="E105" s="19"/>
      <c r="F105" s="19"/>
      <c r="G105" s="10">
        <f>SUM(G101:G104)</f>
        <v>0</v>
      </c>
    </row>
    <row r="106" spans="1:7" s="2" customFormat="1" ht="15" customHeight="1" x14ac:dyDescent="0.25">
      <c r="B106" s="8" t="s">
        <v>183</v>
      </c>
      <c r="C106" s="8" t="s">
        <v>184</v>
      </c>
      <c r="D106" s="7"/>
      <c r="E106" s="7"/>
      <c r="F106" s="7"/>
      <c r="G106" s="7"/>
    </row>
    <row r="107" spans="1:7" ht="15" customHeight="1" x14ac:dyDescent="0.25">
      <c r="A107" s="11">
        <v>46</v>
      </c>
      <c r="B107" s="12" t="s">
        <v>185</v>
      </c>
      <c r="C107" s="11" t="s">
        <v>186</v>
      </c>
      <c r="D107" s="13" t="s">
        <v>81</v>
      </c>
      <c r="E107" s="14">
        <v>745.41</v>
      </c>
      <c r="F107" s="15"/>
      <c r="G107" s="14">
        <f>F107*E107</f>
        <v>0</v>
      </c>
    </row>
    <row r="108" spans="1:7" s="1" customFormat="1" x14ac:dyDescent="0.25">
      <c r="C108" s="19" t="s">
        <v>187</v>
      </c>
      <c r="D108" s="19"/>
      <c r="E108" s="19"/>
      <c r="F108" s="19"/>
      <c r="G108" s="10">
        <f>SUM(G107:G107)</f>
        <v>0</v>
      </c>
    </row>
    <row r="109" spans="1:7" s="1" customFormat="1" x14ac:dyDescent="0.25">
      <c r="C109" s="19" t="s">
        <v>188</v>
      </c>
      <c r="D109" s="19"/>
      <c r="E109" s="19"/>
      <c r="F109" s="19"/>
      <c r="G109" s="10">
        <f>G89+G92+G96+G99+G105+G108</f>
        <v>0</v>
      </c>
    </row>
    <row r="110" spans="1:7" s="2" customFormat="1" ht="15" customHeight="1" x14ac:dyDescent="0.25">
      <c r="B110" s="8" t="s">
        <v>189</v>
      </c>
      <c r="C110" s="8" t="s">
        <v>190</v>
      </c>
      <c r="D110" s="7"/>
      <c r="E110" s="7"/>
      <c r="F110" s="7"/>
      <c r="G110" s="7"/>
    </row>
    <row r="111" spans="1:7" s="2" customFormat="1" ht="15" customHeight="1" x14ac:dyDescent="0.25">
      <c r="B111" s="8" t="s">
        <v>191</v>
      </c>
      <c r="C111" s="8" t="s">
        <v>192</v>
      </c>
      <c r="D111" s="7"/>
      <c r="E111" s="7"/>
      <c r="F111" s="7"/>
      <c r="G111" s="7"/>
    </row>
    <row r="112" spans="1:7" ht="15" customHeight="1" x14ac:dyDescent="0.25">
      <c r="A112" s="11">
        <v>47</v>
      </c>
      <c r="B112" s="12" t="s">
        <v>193</v>
      </c>
      <c r="C112" s="11" t="s">
        <v>194</v>
      </c>
      <c r="D112" s="13" t="s">
        <v>195</v>
      </c>
      <c r="E112" s="14">
        <v>89449.2</v>
      </c>
      <c r="F112" s="15"/>
      <c r="G112" s="14">
        <f>F112*E112</f>
        <v>0</v>
      </c>
    </row>
    <row r="113" spans="1:7" s="1" customFormat="1" x14ac:dyDescent="0.25">
      <c r="C113" s="19" t="s">
        <v>196</v>
      </c>
      <c r="D113" s="19"/>
      <c r="E113" s="19"/>
      <c r="F113" s="19"/>
      <c r="G113" s="10">
        <f>SUM(G112:G112)</f>
        <v>0</v>
      </c>
    </row>
    <row r="114" spans="1:7" s="2" customFormat="1" ht="15" customHeight="1" x14ac:dyDescent="0.25">
      <c r="B114" s="8" t="s">
        <v>197</v>
      </c>
      <c r="C114" s="8" t="s">
        <v>198</v>
      </c>
      <c r="D114" s="7"/>
      <c r="E114" s="7"/>
      <c r="F114" s="7"/>
      <c r="G114" s="7"/>
    </row>
    <row r="115" spans="1:7" ht="15" customHeight="1" x14ac:dyDescent="0.25">
      <c r="A115" s="11">
        <v>48</v>
      </c>
      <c r="B115" s="12" t="s">
        <v>199</v>
      </c>
      <c r="C115" s="11" t="s">
        <v>200</v>
      </c>
      <c r="D115" s="13" t="s">
        <v>195</v>
      </c>
      <c r="E115" s="14">
        <v>11962.9</v>
      </c>
      <c r="F115" s="15"/>
      <c r="G115" s="14">
        <f>F115*E115</f>
        <v>0</v>
      </c>
    </row>
    <row r="116" spans="1:7" s="1" customFormat="1" x14ac:dyDescent="0.25">
      <c r="C116" s="19" t="s">
        <v>201</v>
      </c>
      <c r="D116" s="19"/>
      <c r="E116" s="19"/>
      <c r="F116" s="19"/>
      <c r="G116" s="10">
        <f>SUM(G115:G115)</f>
        <v>0</v>
      </c>
    </row>
    <row r="117" spans="1:7" s="2" customFormat="1" ht="15" customHeight="1" x14ac:dyDescent="0.25">
      <c r="B117" s="8" t="s">
        <v>202</v>
      </c>
      <c r="C117" s="8" t="s">
        <v>203</v>
      </c>
      <c r="D117" s="7"/>
      <c r="E117" s="7"/>
      <c r="F117" s="7"/>
      <c r="G117" s="7"/>
    </row>
    <row r="118" spans="1:7" ht="15" customHeight="1" x14ac:dyDescent="0.25">
      <c r="A118" s="11">
        <v>49</v>
      </c>
      <c r="B118" s="12" t="s">
        <v>204</v>
      </c>
      <c r="C118" s="11" t="s">
        <v>205</v>
      </c>
      <c r="D118" s="13" t="s">
        <v>195</v>
      </c>
      <c r="E118" s="14">
        <v>580</v>
      </c>
      <c r="F118" s="15"/>
      <c r="G118" s="14">
        <f>F118*E118</f>
        <v>0</v>
      </c>
    </row>
    <row r="119" spans="1:7" ht="15" customHeight="1" x14ac:dyDescent="0.25">
      <c r="A119" s="11">
        <v>50</v>
      </c>
      <c r="B119" s="12" t="s">
        <v>206</v>
      </c>
      <c r="C119" s="11" t="s">
        <v>207</v>
      </c>
      <c r="D119" s="13" t="s">
        <v>67</v>
      </c>
      <c r="E119" s="14">
        <v>150</v>
      </c>
      <c r="F119" s="15"/>
      <c r="G119" s="14">
        <f>F119*E119</f>
        <v>0</v>
      </c>
    </row>
    <row r="120" spans="1:7" ht="15" customHeight="1" x14ac:dyDescent="0.25">
      <c r="A120" s="11">
        <v>51</v>
      </c>
      <c r="B120" s="12" t="s">
        <v>208</v>
      </c>
      <c r="C120" s="11" t="s">
        <v>209</v>
      </c>
      <c r="D120" s="13" t="s">
        <v>210</v>
      </c>
      <c r="E120" s="14">
        <v>250</v>
      </c>
      <c r="F120" s="15"/>
      <c r="G120" s="14">
        <f>F120*E120</f>
        <v>0</v>
      </c>
    </row>
    <row r="121" spans="1:7" ht="15" customHeight="1" x14ac:dyDescent="0.25">
      <c r="A121" s="11">
        <v>52</v>
      </c>
      <c r="B121" s="12" t="s">
        <v>211</v>
      </c>
      <c r="C121" s="11" t="s">
        <v>212</v>
      </c>
      <c r="D121" s="13" t="s">
        <v>210</v>
      </c>
      <c r="E121" s="14">
        <v>270</v>
      </c>
      <c r="F121" s="15"/>
      <c r="G121" s="14">
        <f>F121*E121</f>
        <v>0</v>
      </c>
    </row>
    <row r="122" spans="1:7" s="1" customFormat="1" x14ac:dyDescent="0.25">
      <c r="C122" s="19" t="s">
        <v>213</v>
      </c>
      <c r="D122" s="19"/>
      <c r="E122" s="19"/>
      <c r="F122" s="19"/>
      <c r="G122" s="10">
        <f>SUM(G118:G121)</f>
        <v>0</v>
      </c>
    </row>
    <row r="123" spans="1:7" s="1" customFormat="1" x14ac:dyDescent="0.25">
      <c r="C123" s="19" t="s">
        <v>214</v>
      </c>
      <c r="D123" s="19"/>
      <c r="E123" s="19"/>
      <c r="F123" s="19"/>
      <c r="G123" s="10">
        <f>G113+G116+G122</f>
        <v>0</v>
      </c>
    </row>
    <row r="124" spans="1:7" s="2" customFormat="1" ht="15" customHeight="1" x14ac:dyDescent="0.25">
      <c r="B124" s="8" t="s">
        <v>215</v>
      </c>
      <c r="C124" s="8" t="s">
        <v>216</v>
      </c>
      <c r="D124" s="7"/>
      <c r="E124" s="7"/>
      <c r="F124" s="7"/>
      <c r="G124" s="7"/>
    </row>
    <row r="125" spans="1:7" s="2" customFormat="1" ht="15" customHeight="1" x14ac:dyDescent="0.25">
      <c r="B125" s="8" t="s">
        <v>217</v>
      </c>
      <c r="C125" s="8" t="s">
        <v>218</v>
      </c>
      <c r="D125" s="7"/>
      <c r="E125" s="7"/>
      <c r="F125" s="7"/>
      <c r="G125" s="7"/>
    </row>
    <row r="126" spans="1:7" ht="15" customHeight="1" x14ac:dyDescent="0.25">
      <c r="A126" s="11">
        <v>53</v>
      </c>
      <c r="B126" s="12" t="s">
        <v>219</v>
      </c>
      <c r="C126" s="11" t="s">
        <v>220</v>
      </c>
      <c r="D126" s="13" t="s">
        <v>96</v>
      </c>
      <c r="E126" s="14">
        <v>179.4</v>
      </c>
      <c r="F126" s="15"/>
      <c r="G126" s="14">
        <f>F126*E126</f>
        <v>0</v>
      </c>
    </row>
    <row r="127" spans="1:7" s="1" customFormat="1" x14ac:dyDescent="0.25">
      <c r="C127" s="19" t="s">
        <v>221</v>
      </c>
      <c r="D127" s="19"/>
      <c r="E127" s="19"/>
      <c r="F127" s="19"/>
      <c r="G127" s="10">
        <f>SUM(G126:G126)</f>
        <v>0</v>
      </c>
    </row>
    <row r="128" spans="1:7" s="2" customFormat="1" ht="15" customHeight="1" x14ac:dyDescent="0.25">
      <c r="B128" s="8" t="s">
        <v>222</v>
      </c>
      <c r="C128" s="8" t="s">
        <v>223</v>
      </c>
      <c r="D128" s="7"/>
      <c r="E128" s="7"/>
      <c r="F128" s="7"/>
      <c r="G128" s="7"/>
    </row>
    <row r="129" spans="1:7" ht="15" customHeight="1" x14ac:dyDescent="0.25">
      <c r="A129" s="11">
        <v>54</v>
      </c>
      <c r="B129" s="12" t="s">
        <v>224</v>
      </c>
      <c r="C129" s="11" t="s">
        <v>225</v>
      </c>
      <c r="D129" s="13" t="s">
        <v>96</v>
      </c>
      <c r="E129" s="14">
        <v>197.18</v>
      </c>
      <c r="F129" s="15"/>
      <c r="G129" s="14">
        <f>F129*E129</f>
        <v>0</v>
      </c>
    </row>
    <row r="130" spans="1:7" s="1" customFormat="1" x14ac:dyDescent="0.25">
      <c r="C130" s="19" t="s">
        <v>226</v>
      </c>
      <c r="D130" s="19"/>
      <c r="E130" s="19"/>
      <c r="F130" s="19"/>
      <c r="G130" s="10">
        <f>SUM(G129:G129)</f>
        <v>0</v>
      </c>
    </row>
    <row r="131" spans="1:7" s="2" customFormat="1" ht="15" customHeight="1" x14ac:dyDescent="0.25">
      <c r="B131" s="8" t="s">
        <v>227</v>
      </c>
      <c r="C131" s="8" t="s">
        <v>228</v>
      </c>
      <c r="D131" s="7"/>
      <c r="E131" s="7"/>
      <c r="F131" s="7"/>
      <c r="G131" s="7"/>
    </row>
    <row r="132" spans="1:7" ht="15" customHeight="1" x14ac:dyDescent="0.25">
      <c r="A132" s="11">
        <v>55</v>
      </c>
      <c r="B132" s="12" t="s">
        <v>229</v>
      </c>
      <c r="C132" s="11" t="s">
        <v>230</v>
      </c>
      <c r="D132" s="13" t="s">
        <v>96</v>
      </c>
      <c r="E132" s="14">
        <v>179.4</v>
      </c>
      <c r="F132" s="15"/>
      <c r="G132" s="14">
        <f>F132*E132</f>
        <v>0</v>
      </c>
    </row>
    <row r="133" spans="1:7" ht="15" customHeight="1" x14ac:dyDescent="0.25">
      <c r="A133" s="11">
        <v>56</v>
      </c>
      <c r="B133" s="12" t="s">
        <v>231</v>
      </c>
      <c r="C133" s="11" t="s">
        <v>232</v>
      </c>
      <c r="D133" s="13" t="s">
        <v>233</v>
      </c>
      <c r="E133" s="14">
        <v>358.8</v>
      </c>
      <c r="F133" s="15"/>
      <c r="G133" s="14">
        <f>F133*E133</f>
        <v>0</v>
      </c>
    </row>
    <row r="134" spans="1:7" s="1" customFormat="1" x14ac:dyDescent="0.25">
      <c r="C134" s="19" t="s">
        <v>234</v>
      </c>
      <c r="D134" s="19"/>
      <c r="E134" s="19"/>
      <c r="F134" s="19"/>
      <c r="G134" s="10">
        <f>SUM(G132:G133)</f>
        <v>0</v>
      </c>
    </row>
    <row r="135" spans="1:7" s="1" customFormat="1" x14ac:dyDescent="0.25">
      <c r="C135" s="19" t="s">
        <v>235</v>
      </c>
      <c r="D135" s="19"/>
      <c r="E135" s="19"/>
      <c r="F135" s="19"/>
      <c r="G135" s="10">
        <f>G127+G130+G134</f>
        <v>0</v>
      </c>
    </row>
    <row r="136" spans="1:7" s="2" customFormat="1" ht="15" customHeight="1" x14ac:dyDescent="0.25">
      <c r="B136" s="8" t="s">
        <v>236</v>
      </c>
      <c r="C136" s="8" t="s">
        <v>237</v>
      </c>
      <c r="D136" s="7"/>
      <c r="E136" s="7"/>
      <c r="F136" s="7"/>
      <c r="G136" s="7"/>
    </row>
    <row r="137" spans="1:7" s="2" customFormat="1" ht="15" customHeight="1" x14ac:dyDescent="0.25">
      <c r="B137" s="8" t="s">
        <v>238</v>
      </c>
      <c r="C137" s="8" t="s">
        <v>239</v>
      </c>
      <c r="D137" s="7"/>
      <c r="E137" s="7"/>
      <c r="F137" s="7"/>
      <c r="G137" s="7"/>
    </row>
    <row r="138" spans="1:7" ht="15" customHeight="1" x14ac:dyDescent="0.25">
      <c r="A138" s="11">
        <v>57</v>
      </c>
      <c r="B138" s="12" t="s">
        <v>240</v>
      </c>
      <c r="C138" s="11" t="s">
        <v>241</v>
      </c>
      <c r="D138" s="13" t="s">
        <v>96</v>
      </c>
      <c r="E138" s="14">
        <v>16.52</v>
      </c>
      <c r="F138" s="15"/>
      <c r="G138" s="14">
        <f>F138*E138</f>
        <v>0</v>
      </c>
    </row>
    <row r="139" spans="1:7" s="1" customFormat="1" x14ac:dyDescent="0.25">
      <c r="C139" s="19" t="s">
        <v>242</v>
      </c>
      <c r="D139" s="19"/>
      <c r="E139" s="19"/>
      <c r="F139" s="19"/>
      <c r="G139" s="10">
        <f>SUM(G138:G138)</f>
        <v>0</v>
      </c>
    </row>
    <row r="140" spans="1:7" s="2" customFormat="1" ht="15" customHeight="1" x14ac:dyDescent="0.25">
      <c r="B140" s="8" t="s">
        <v>243</v>
      </c>
      <c r="C140" s="8" t="s">
        <v>244</v>
      </c>
      <c r="D140" s="7"/>
      <c r="E140" s="7"/>
      <c r="F140" s="7"/>
      <c r="G140" s="7"/>
    </row>
    <row r="141" spans="1:7" ht="15" customHeight="1" x14ac:dyDescent="0.25">
      <c r="A141" s="11">
        <v>58</v>
      </c>
      <c r="B141" s="12" t="s">
        <v>245</v>
      </c>
      <c r="C141" s="11" t="s">
        <v>246</v>
      </c>
      <c r="D141" s="13" t="s">
        <v>96</v>
      </c>
      <c r="E141" s="14">
        <v>313.60000000000002</v>
      </c>
      <c r="F141" s="15"/>
      <c r="G141" s="14">
        <f>F141*E141</f>
        <v>0</v>
      </c>
    </row>
    <row r="142" spans="1:7" s="1" customFormat="1" x14ac:dyDescent="0.25">
      <c r="C142" s="19" t="s">
        <v>247</v>
      </c>
      <c r="D142" s="19"/>
      <c r="E142" s="19"/>
      <c r="F142" s="19"/>
      <c r="G142" s="10">
        <f>SUM(G141:G141)</f>
        <v>0</v>
      </c>
    </row>
    <row r="143" spans="1:7" s="2" customFormat="1" ht="15" customHeight="1" x14ac:dyDescent="0.25">
      <c r="B143" s="8" t="s">
        <v>248</v>
      </c>
      <c r="C143" s="8" t="s">
        <v>249</v>
      </c>
      <c r="D143" s="7"/>
      <c r="E143" s="7"/>
      <c r="F143" s="7"/>
      <c r="G143" s="7"/>
    </row>
    <row r="144" spans="1:7" ht="15" customHeight="1" x14ac:dyDescent="0.25">
      <c r="A144" s="11">
        <v>59</v>
      </c>
      <c r="B144" s="12" t="s">
        <v>250</v>
      </c>
      <c r="C144" s="11" t="s">
        <v>251</v>
      </c>
      <c r="D144" s="13" t="s">
        <v>96</v>
      </c>
      <c r="E144" s="14">
        <v>179.4</v>
      </c>
      <c r="F144" s="15"/>
      <c r="G144" s="14">
        <f>F144*E144</f>
        <v>0</v>
      </c>
    </row>
    <row r="145" spans="1:7" s="1" customFormat="1" x14ac:dyDescent="0.25">
      <c r="C145" s="19" t="s">
        <v>252</v>
      </c>
      <c r="D145" s="19"/>
      <c r="E145" s="19"/>
      <c r="F145" s="19"/>
      <c r="G145" s="10">
        <f>SUM(G144:G144)</f>
        <v>0</v>
      </c>
    </row>
    <row r="146" spans="1:7" s="2" customFormat="1" ht="15" customHeight="1" x14ac:dyDescent="0.25">
      <c r="B146" s="8" t="s">
        <v>253</v>
      </c>
      <c r="C146" s="8" t="s">
        <v>254</v>
      </c>
      <c r="D146" s="7"/>
      <c r="E146" s="7"/>
      <c r="F146" s="7"/>
      <c r="G146" s="7"/>
    </row>
    <row r="147" spans="1:7" ht="15" customHeight="1" x14ac:dyDescent="0.25">
      <c r="A147" s="11">
        <v>60</v>
      </c>
      <c r="B147" s="12" t="s">
        <v>255</v>
      </c>
      <c r="C147" s="11" t="s">
        <v>256</v>
      </c>
      <c r="D147" s="13" t="s">
        <v>67</v>
      </c>
      <c r="E147" s="14">
        <v>70.2</v>
      </c>
      <c r="F147" s="15"/>
      <c r="G147" s="14">
        <f>F147*E147</f>
        <v>0</v>
      </c>
    </row>
    <row r="148" spans="1:7" s="1" customFormat="1" x14ac:dyDescent="0.25">
      <c r="C148" s="19" t="s">
        <v>257</v>
      </c>
      <c r="D148" s="19"/>
      <c r="E148" s="19"/>
      <c r="F148" s="19"/>
      <c r="G148" s="10">
        <f>SUM(G147:G147)</f>
        <v>0</v>
      </c>
    </row>
    <row r="149" spans="1:7" s="1" customFormat="1" x14ac:dyDescent="0.25">
      <c r="C149" s="19" t="s">
        <v>258</v>
      </c>
      <c r="D149" s="19"/>
      <c r="E149" s="19"/>
      <c r="F149" s="19"/>
      <c r="G149" s="10">
        <f>G139+G142+G145+G148</f>
        <v>0</v>
      </c>
    </row>
    <row r="150" spans="1:7" s="2" customFormat="1" ht="15" customHeight="1" x14ac:dyDescent="0.25">
      <c r="B150" s="8" t="s">
        <v>259</v>
      </c>
      <c r="C150" s="8" t="s">
        <v>260</v>
      </c>
      <c r="D150" s="7"/>
      <c r="E150" s="7"/>
      <c r="F150" s="7"/>
      <c r="G150" s="7"/>
    </row>
    <row r="151" spans="1:7" s="2" customFormat="1" ht="15" customHeight="1" x14ac:dyDescent="0.25">
      <c r="B151" s="8" t="s">
        <v>261</v>
      </c>
      <c r="C151" s="8" t="s">
        <v>262</v>
      </c>
      <c r="D151" s="7"/>
      <c r="E151" s="7"/>
      <c r="F151" s="7"/>
      <c r="G151" s="7"/>
    </row>
    <row r="152" spans="1:7" ht="15" customHeight="1" x14ac:dyDescent="0.25">
      <c r="A152" s="11">
        <v>61</v>
      </c>
      <c r="B152" s="12" t="s">
        <v>263</v>
      </c>
      <c r="C152" s="11" t="s">
        <v>264</v>
      </c>
      <c r="D152" s="13" t="s">
        <v>96</v>
      </c>
      <c r="E152" s="14">
        <v>154.76</v>
      </c>
      <c r="F152" s="15"/>
      <c r="G152" s="14">
        <f>F152*E152</f>
        <v>0</v>
      </c>
    </row>
    <row r="153" spans="1:7" ht="15" customHeight="1" x14ac:dyDescent="0.25">
      <c r="A153" s="11">
        <v>62</v>
      </c>
      <c r="B153" s="12" t="s">
        <v>265</v>
      </c>
      <c r="C153" s="11" t="s">
        <v>266</v>
      </c>
      <c r="D153" s="13" t="s">
        <v>96</v>
      </c>
      <c r="E153" s="14">
        <v>184.58</v>
      </c>
      <c r="F153" s="15"/>
      <c r="G153" s="14">
        <f>F153*E153</f>
        <v>0</v>
      </c>
    </row>
    <row r="154" spans="1:7" s="1" customFormat="1" x14ac:dyDescent="0.25">
      <c r="C154" s="19" t="s">
        <v>267</v>
      </c>
      <c r="D154" s="19"/>
      <c r="E154" s="19"/>
      <c r="F154" s="19"/>
      <c r="G154" s="10">
        <f>SUM(G152:G153)</f>
        <v>0</v>
      </c>
    </row>
    <row r="155" spans="1:7" s="1" customFormat="1" x14ac:dyDescent="0.25">
      <c r="C155" s="19" t="s">
        <v>268</v>
      </c>
      <c r="D155" s="19"/>
      <c r="E155" s="19"/>
      <c r="F155" s="19"/>
      <c r="G155" s="10">
        <f>G154</f>
        <v>0</v>
      </c>
    </row>
    <row r="156" spans="1:7" s="2" customFormat="1" ht="15" customHeight="1" x14ac:dyDescent="0.25">
      <c r="B156" s="8" t="s">
        <v>269</v>
      </c>
      <c r="C156" s="8" t="s">
        <v>270</v>
      </c>
      <c r="D156" s="7"/>
      <c r="E156" s="7"/>
      <c r="F156" s="7"/>
      <c r="G156" s="7"/>
    </row>
    <row r="157" spans="1:7" s="2" customFormat="1" ht="15" customHeight="1" x14ac:dyDescent="0.25">
      <c r="B157" s="8" t="s">
        <v>271</v>
      </c>
      <c r="C157" s="8" t="s">
        <v>272</v>
      </c>
      <c r="D157" s="7"/>
      <c r="E157" s="7"/>
      <c r="F157" s="7"/>
      <c r="G157" s="7"/>
    </row>
    <row r="158" spans="1:7" ht="15" customHeight="1" x14ac:dyDescent="0.25">
      <c r="A158" s="11">
        <v>63</v>
      </c>
      <c r="B158" s="12" t="s">
        <v>273</v>
      </c>
      <c r="C158" s="11" t="s">
        <v>274</v>
      </c>
      <c r="D158" s="13" t="s">
        <v>96</v>
      </c>
      <c r="E158" s="14">
        <v>16.149999999999999</v>
      </c>
      <c r="F158" s="15"/>
      <c r="G158" s="14">
        <f>F158*E158</f>
        <v>0</v>
      </c>
    </row>
    <row r="159" spans="1:7" ht="15" customHeight="1" x14ac:dyDescent="0.25">
      <c r="A159" s="11">
        <v>64</v>
      </c>
      <c r="B159" s="12" t="s">
        <v>275</v>
      </c>
      <c r="C159" s="11" t="s">
        <v>276</v>
      </c>
      <c r="D159" s="13" t="s">
        <v>96</v>
      </c>
      <c r="E159" s="14">
        <v>184.58</v>
      </c>
      <c r="F159" s="15"/>
      <c r="G159" s="14">
        <f>F159*E159</f>
        <v>0</v>
      </c>
    </row>
    <row r="160" spans="1:7" s="1" customFormat="1" x14ac:dyDescent="0.25">
      <c r="C160" s="19" t="s">
        <v>277</v>
      </c>
      <c r="D160" s="19"/>
      <c r="E160" s="19"/>
      <c r="F160" s="19"/>
      <c r="G160" s="10">
        <f>SUM(G158:G159)</f>
        <v>0</v>
      </c>
    </row>
    <row r="161" spans="1:7" s="2" customFormat="1" ht="15" customHeight="1" x14ac:dyDescent="0.25">
      <c r="B161" s="8" t="s">
        <v>278</v>
      </c>
      <c r="C161" s="8" t="s">
        <v>279</v>
      </c>
      <c r="D161" s="7"/>
      <c r="E161" s="7"/>
      <c r="F161" s="7"/>
      <c r="G161" s="7"/>
    </row>
    <row r="162" spans="1:7" ht="15" customHeight="1" x14ac:dyDescent="0.25">
      <c r="A162" s="11">
        <v>65</v>
      </c>
      <c r="B162" s="12" t="s">
        <v>280</v>
      </c>
      <c r="C162" s="11" t="s">
        <v>281</v>
      </c>
      <c r="D162" s="13" t="s">
        <v>67</v>
      </c>
      <c r="E162" s="14">
        <v>15.8</v>
      </c>
      <c r="F162" s="15"/>
      <c r="G162" s="14">
        <f>F162*E162</f>
        <v>0</v>
      </c>
    </row>
    <row r="163" spans="1:7" ht="15" customHeight="1" x14ac:dyDescent="0.25">
      <c r="A163" s="11">
        <v>66</v>
      </c>
      <c r="B163" s="12" t="s">
        <v>282</v>
      </c>
      <c r="C163" s="11" t="s">
        <v>283</v>
      </c>
      <c r="D163" s="13" t="s">
        <v>284</v>
      </c>
      <c r="E163" s="14">
        <v>4</v>
      </c>
      <c r="F163" s="15"/>
      <c r="G163" s="14">
        <f>F163*E163</f>
        <v>0</v>
      </c>
    </row>
    <row r="164" spans="1:7" s="1" customFormat="1" x14ac:dyDescent="0.25">
      <c r="C164" s="19" t="s">
        <v>285</v>
      </c>
      <c r="D164" s="19"/>
      <c r="E164" s="19"/>
      <c r="F164" s="19"/>
      <c r="G164" s="10">
        <f>SUM(G162:G163)</f>
        <v>0</v>
      </c>
    </row>
    <row r="165" spans="1:7" s="2" customFormat="1" ht="15" customHeight="1" x14ac:dyDescent="0.25">
      <c r="B165" s="8" t="s">
        <v>286</v>
      </c>
      <c r="C165" s="8" t="s">
        <v>287</v>
      </c>
      <c r="D165" s="7"/>
      <c r="E165" s="7"/>
      <c r="F165" s="7"/>
      <c r="G165" s="7"/>
    </row>
    <row r="166" spans="1:7" ht="15" customHeight="1" x14ac:dyDescent="0.25">
      <c r="A166" s="11">
        <v>67</v>
      </c>
      <c r="B166" s="12" t="s">
        <v>288</v>
      </c>
      <c r="C166" s="11" t="s">
        <v>289</v>
      </c>
      <c r="D166" s="13" t="s">
        <v>284</v>
      </c>
      <c r="E166" s="14">
        <v>2</v>
      </c>
      <c r="F166" s="15"/>
      <c r="G166" s="14">
        <f>F166*E166</f>
        <v>0</v>
      </c>
    </row>
    <row r="167" spans="1:7" ht="15" customHeight="1" x14ac:dyDescent="0.25">
      <c r="A167" s="11">
        <v>68</v>
      </c>
      <c r="B167" s="12" t="s">
        <v>290</v>
      </c>
      <c r="C167" s="11" t="s">
        <v>291</v>
      </c>
      <c r="D167" s="13" t="s">
        <v>284</v>
      </c>
      <c r="E167" s="14">
        <v>2</v>
      </c>
      <c r="F167" s="15"/>
      <c r="G167" s="14">
        <f>F167*E167</f>
        <v>0</v>
      </c>
    </row>
    <row r="168" spans="1:7" ht="15" customHeight="1" x14ac:dyDescent="0.25">
      <c r="A168" s="11">
        <v>69</v>
      </c>
      <c r="B168" s="12" t="s">
        <v>292</v>
      </c>
      <c r="C168" s="11" t="s">
        <v>293</v>
      </c>
      <c r="D168" s="13" t="s">
        <v>284</v>
      </c>
      <c r="E168" s="14">
        <v>2</v>
      </c>
      <c r="F168" s="15"/>
      <c r="G168" s="14">
        <f>F168*E168</f>
        <v>0</v>
      </c>
    </row>
    <row r="169" spans="1:7" ht="15" customHeight="1" x14ac:dyDescent="0.25">
      <c r="A169" s="11">
        <v>70</v>
      </c>
      <c r="B169" s="12" t="s">
        <v>294</v>
      </c>
      <c r="C169" s="11" t="s">
        <v>295</v>
      </c>
      <c r="D169" s="13" t="s">
        <v>284</v>
      </c>
      <c r="E169" s="14">
        <v>2</v>
      </c>
      <c r="F169" s="15"/>
      <c r="G169" s="14">
        <f>F169*E169</f>
        <v>0</v>
      </c>
    </row>
    <row r="170" spans="1:7" s="1" customFormat="1" x14ac:dyDescent="0.25">
      <c r="C170" s="19" t="s">
        <v>296</v>
      </c>
      <c r="D170" s="19"/>
      <c r="E170" s="19"/>
      <c r="F170" s="19"/>
      <c r="G170" s="10">
        <f>SUM(G166:G169)</f>
        <v>0</v>
      </c>
    </row>
    <row r="171" spans="1:7" s="2" customFormat="1" ht="15" customHeight="1" x14ac:dyDescent="0.25">
      <c r="B171" s="8" t="s">
        <v>297</v>
      </c>
      <c r="C171" s="8" t="s">
        <v>298</v>
      </c>
      <c r="D171" s="7"/>
      <c r="E171" s="7"/>
      <c r="F171" s="7"/>
      <c r="G171" s="7"/>
    </row>
    <row r="172" spans="1:7" ht="15" customHeight="1" x14ac:dyDescent="0.25">
      <c r="A172" s="11">
        <v>71</v>
      </c>
      <c r="B172" s="12" t="s">
        <v>299</v>
      </c>
      <c r="C172" s="11" t="s">
        <v>300</v>
      </c>
      <c r="D172" s="13" t="s">
        <v>96</v>
      </c>
      <c r="E172" s="14">
        <v>12.6</v>
      </c>
      <c r="F172" s="15"/>
      <c r="G172" s="14">
        <f>F172*E172</f>
        <v>0</v>
      </c>
    </row>
    <row r="173" spans="1:7" s="1" customFormat="1" x14ac:dyDescent="0.25">
      <c r="C173" s="19" t="s">
        <v>301</v>
      </c>
      <c r="D173" s="19"/>
      <c r="E173" s="19"/>
      <c r="F173" s="19"/>
      <c r="G173" s="10">
        <f>SUM(G172:G172)</f>
        <v>0</v>
      </c>
    </row>
    <row r="174" spans="1:7" s="1" customFormat="1" x14ac:dyDescent="0.25">
      <c r="C174" s="19" t="s">
        <v>302</v>
      </c>
      <c r="D174" s="19"/>
      <c r="E174" s="19"/>
      <c r="F174" s="19"/>
      <c r="G174" s="10">
        <f>G160+G164+G170+G173</f>
        <v>0</v>
      </c>
    </row>
    <row r="175" spans="1:7" s="2" customFormat="1" ht="15" customHeight="1" x14ac:dyDescent="0.25">
      <c r="B175" s="8" t="s">
        <v>303</v>
      </c>
      <c r="C175" s="8" t="s">
        <v>304</v>
      </c>
      <c r="D175" s="7"/>
      <c r="E175" s="7"/>
      <c r="F175" s="7"/>
      <c r="G175" s="7"/>
    </row>
    <row r="176" spans="1:7" s="2" customFormat="1" ht="15" customHeight="1" x14ac:dyDescent="0.25">
      <c r="B176" s="8" t="s">
        <v>305</v>
      </c>
      <c r="C176" s="8" t="s">
        <v>306</v>
      </c>
      <c r="D176" s="7"/>
      <c r="E176" s="7"/>
      <c r="F176" s="7"/>
      <c r="G176" s="7"/>
    </row>
    <row r="177" spans="1:7" ht="15" customHeight="1" x14ac:dyDescent="0.25">
      <c r="A177" s="11">
        <v>72</v>
      </c>
      <c r="B177" s="12" t="s">
        <v>307</v>
      </c>
      <c r="C177" s="11" t="s">
        <v>308</v>
      </c>
      <c r="D177" s="13" t="s">
        <v>67</v>
      </c>
      <c r="E177" s="14">
        <v>15</v>
      </c>
      <c r="F177" s="15"/>
      <c r="G177" s="14">
        <f>F177*E177</f>
        <v>0</v>
      </c>
    </row>
    <row r="178" spans="1:7" ht="15" customHeight="1" x14ac:dyDescent="0.25">
      <c r="A178" s="11">
        <v>73</v>
      </c>
      <c r="B178" s="12" t="s">
        <v>309</v>
      </c>
      <c r="C178" s="11" t="s">
        <v>310</v>
      </c>
      <c r="D178" s="13" t="s">
        <v>67</v>
      </c>
      <c r="E178" s="14">
        <v>25</v>
      </c>
      <c r="F178" s="15"/>
      <c r="G178" s="14">
        <f>F178*E178</f>
        <v>0</v>
      </c>
    </row>
    <row r="179" spans="1:7" ht="15" customHeight="1" x14ac:dyDescent="0.25">
      <c r="A179" s="11">
        <v>74</v>
      </c>
      <c r="B179" s="12" t="s">
        <v>311</v>
      </c>
      <c r="C179" s="11" t="s">
        <v>312</v>
      </c>
      <c r="D179" s="13" t="s">
        <v>67</v>
      </c>
      <c r="E179" s="14">
        <v>45.1</v>
      </c>
      <c r="F179" s="15"/>
      <c r="G179" s="14">
        <f>F179*E179</f>
        <v>0</v>
      </c>
    </row>
    <row r="180" spans="1:7" s="1" customFormat="1" x14ac:dyDescent="0.25">
      <c r="C180" s="19" t="s">
        <v>313</v>
      </c>
      <c r="D180" s="19"/>
      <c r="E180" s="19"/>
      <c r="F180" s="19"/>
      <c r="G180" s="10">
        <f>SUM(G177:G179)</f>
        <v>0</v>
      </c>
    </row>
    <row r="181" spans="1:7" s="2" customFormat="1" ht="15" customHeight="1" x14ac:dyDescent="0.25">
      <c r="B181" s="8" t="s">
        <v>314</v>
      </c>
      <c r="C181" s="8" t="s">
        <v>315</v>
      </c>
      <c r="D181" s="7"/>
      <c r="E181" s="7"/>
      <c r="F181" s="7"/>
      <c r="G181" s="7"/>
    </row>
    <row r="182" spans="1:7" ht="15" customHeight="1" x14ac:dyDescent="0.25">
      <c r="A182" s="11">
        <v>75</v>
      </c>
      <c r="B182" s="12" t="s">
        <v>316</v>
      </c>
      <c r="C182" s="11" t="s">
        <v>317</v>
      </c>
      <c r="D182" s="13" t="s">
        <v>96</v>
      </c>
      <c r="E182" s="14">
        <v>313.60000000000002</v>
      </c>
      <c r="F182" s="15"/>
      <c r="G182" s="14">
        <f>F182*E182</f>
        <v>0</v>
      </c>
    </row>
    <row r="183" spans="1:7" ht="15" customHeight="1" x14ac:dyDescent="0.25">
      <c r="A183" s="11">
        <v>76</v>
      </c>
      <c r="B183" s="12" t="s">
        <v>318</v>
      </c>
      <c r="C183" s="11" t="s">
        <v>319</v>
      </c>
      <c r="D183" s="13" t="s">
        <v>96</v>
      </c>
      <c r="E183" s="14">
        <v>184.58</v>
      </c>
      <c r="F183" s="15"/>
      <c r="G183" s="14">
        <f>F183*E183</f>
        <v>0</v>
      </c>
    </row>
    <row r="184" spans="1:7" s="1" customFormat="1" x14ac:dyDescent="0.25">
      <c r="C184" s="19" t="s">
        <v>320</v>
      </c>
      <c r="D184" s="19"/>
      <c r="E184" s="19"/>
      <c r="F184" s="19"/>
      <c r="G184" s="10">
        <f>SUM(G182:G183)</f>
        <v>0</v>
      </c>
    </row>
    <row r="185" spans="1:7" s="2" customFormat="1" ht="15" customHeight="1" x14ac:dyDescent="0.25">
      <c r="B185" s="8" t="s">
        <v>321</v>
      </c>
      <c r="C185" s="8" t="s">
        <v>322</v>
      </c>
      <c r="D185" s="7"/>
      <c r="E185" s="7"/>
      <c r="F185" s="7"/>
      <c r="G185" s="7"/>
    </row>
    <row r="186" spans="1:7" ht="15" customHeight="1" x14ac:dyDescent="0.25">
      <c r="A186" s="11">
        <v>77</v>
      </c>
      <c r="B186" s="12" t="s">
        <v>323</v>
      </c>
      <c r="C186" s="11" t="s">
        <v>324</v>
      </c>
      <c r="D186" s="13" t="s">
        <v>67</v>
      </c>
      <c r="E186" s="14">
        <v>25</v>
      </c>
      <c r="F186" s="15"/>
      <c r="G186" s="14">
        <f>F186*E186</f>
        <v>0</v>
      </c>
    </row>
    <row r="187" spans="1:7" ht="15" customHeight="1" x14ac:dyDescent="0.25">
      <c r="A187" s="11">
        <v>78</v>
      </c>
      <c r="B187" s="12" t="s">
        <v>325</v>
      </c>
      <c r="C187" s="11" t="s">
        <v>326</v>
      </c>
      <c r="D187" s="13" t="s">
        <v>67</v>
      </c>
      <c r="E187" s="14">
        <v>850</v>
      </c>
      <c r="F187" s="15"/>
      <c r="G187" s="14">
        <f>F187*E187</f>
        <v>0</v>
      </c>
    </row>
    <row r="188" spans="1:7" ht="15" customHeight="1" x14ac:dyDescent="0.25">
      <c r="A188" s="11">
        <v>79</v>
      </c>
      <c r="B188" s="12" t="s">
        <v>327</v>
      </c>
      <c r="C188" s="11" t="s">
        <v>328</v>
      </c>
      <c r="D188" s="13" t="s">
        <v>55</v>
      </c>
      <c r="E188" s="14">
        <v>5</v>
      </c>
      <c r="F188" s="15"/>
      <c r="G188" s="14">
        <f>F188*E188</f>
        <v>0</v>
      </c>
    </row>
    <row r="189" spans="1:7" ht="15" customHeight="1" x14ac:dyDescent="0.25">
      <c r="A189" s="11">
        <v>80</v>
      </c>
      <c r="B189" s="12" t="s">
        <v>329</v>
      </c>
      <c r="C189" s="11" t="s">
        <v>330</v>
      </c>
      <c r="D189" s="13" t="s">
        <v>55</v>
      </c>
      <c r="E189" s="14">
        <v>5</v>
      </c>
      <c r="F189" s="15"/>
      <c r="G189" s="14">
        <f>F189*E189</f>
        <v>0</v>
      </c>
    </row>
    <row r="190" spans="1:7" s="1" customFormat="1" x14ac:dyDescent="0.25">
      <c r="C190" s="19" t="s">
        <v>331</v>
      </c>
      <c r="D190" s="19"/>
      <c r="E190" s="19"/>
      <c r="F190" s="19"/>
      <c r="G190" s="10">
        <f>SUM(G186:G189)</f>
        <v>0</v>
      </c>
    </row>
    <row r="191" spans="1:7" s="2" customFormat="1" ht="15" customHeight="1" x14ac:dyDescent="0.25">
      <c r="B191" s="8" t="s">
        <v>332</v>
      </c>
      <c r="C191" s="8" t="s">
        <v>333</v>
      </c>
      <c r="D191" s="7"/>
      <c r="E191" s="7"/>
      <c r="F191" s="7"/>
      <c r="G191" s="7"/>
    </row>
    <row r="192" spans="1:7" ht="15" customHeight="1" x14ac:dyDescent="0.25">
      <c r="A192" s="11">
        <v>81</v>
      </c>
      <c r="B192" s="12" t="s">
        <v>334</v>
      </c>
      <c r="C192" s="11" t="s">
        <v>335</v>
      </c>
      <c r="D192" s="13" t="s">
        <v>67</v>
      </c>
      <c r="E192" s="14">
        <v>1650</v>
      </c>
      <c r="F192" s="15"/>
      <c r="G192" s="14">
        <f t="shared" ref="G192:G197" si="0">F192*E192</f>
        <v>0</v>
      </c>
    </row>
    <row r="193" spans="1:7" ht="15" customHeight="1" x14ac:dyDescent="0.25">
      <c r="A193" s="11">
        <v>82</v>
      </c>
      <c r="B193" s="12" t="s">
        <v>336</v>
      </c>
      <c r="C193" s="11" t="s">
        <v>337</v>
      </c>
      <c r="D193" s="13" t="s">
        <v>67</v>
      </c>
      <c r="E193" s="14">
        <v>50</v>
      </c>
      <c r="F193" s="15"/>
      <c r="G193" s="14">
        <f t="shared" si="0"/>
        <v>0</v>
      </c>
    </row>
    <row r="194" spans="1:7" ht="15" customHeight="1" x14ac:dyDescent="0.25">
      <c r="A194" s="11">
        <v>83</v>
      </c>
      <c r="B194" s="12" t="s">
        <v>338</v>
      </c>
      <c r="C194" s="11" t="s">
        <v>339</v>
      </c>
      <c r="D194" s="13" t="s">
        <v>67</v>
      </c>
      <c r="E194" s="14">
        <v>50</v>
      </c>
      <c r="F194" s="15"/>
      <c r="G194" s="14">
        <f t="shared" si="0"/>
        <v>0</v>
      </c>
    </row>
    <row r="195" spans="1:7" ht="15" customHeight="1" x14ac:dyDescent="0.25">
      <c r="A195" s="11">
        <v>84</v>
      </c>
      <c r="B195" s="12" t="s">
        <v>340</v>
      </c>
      <c r="C195" s="11" t="s">
        <v>341</v>
      </c>
      <c r="D195" s="13" t="s">
        <v>67</v>
      </c>
      <c r="E195" s="14">
        <v>50</v>
      </c>
      <c r="F195" s="15"/>
      <c r="G195" s="14">
        <f t="shared" si="0"/>
        <v>0</v>
      </c>
    </row>
    <row r="196" spans="1:7" ht="15" customHeight="1" x14ac:dyDescent="0.25">
      <c r="A196" s="11">
        <v>85</v>
      </c>
      <c r="B196" s="12" t="s">
        <v>342</v>
      </c>
      <c r="C196" s="11" t="s">
        <v>343</v>
      </c>
      <c r="D196" s="13" t="s">
        <v>67</v>
      </c>
      <c r="E196" s="14">
        <v>3300</v>
      </c>
      <c r="F196" s="15"/>
      <c r="G196" s="14">
        <f t="shared" si="0"/>
        <v>0</v>
      </c>
    </row>
    <row r="197" spans="1:7" ht="15" customHeight="1" x14ac:dyDescent="0.25">
      <c r="A197" s="11">
        <v>86</v>
      </c>
      <c r="B197" s="12" t="s">
        <v>344</v>
      </c>
      <c r="C197" s="11" t="s">
        <v>345</v>
      </c>
      <c r="D197" s="13" t="s">
        <v>67</v>
      </c>
      <c r="E197" s="14">
        <v>1350</v>
      </c>
      <c r="F197" s="15"/>
      <c r="G197" s="14">
        <f t="shared" si="0"/>
        <v>0</v>
      </c>
    </row>
    <row r="198" spans="1:7" s="1" customFormat="1" x14ac:dyDescent="0.25">
      <c r="C198" s="19" t="s">
        <v>346</v>
      </c>
      <c r="D198" s="19"/>
      <c r="E198" s="19"/>
      <c r="F198" s="19"/>
      <c r="G198" s="10">
        <f>SUM(G192:G197)</f>
        <v>0</v>
      </c>
    </row>
    <row r="199" spans="1:7" s="2" customFormat="1" ht="15" customHeight="1" x14ac:dyDescent="0.25">
      <c r="B199" s="8" t="s">
        <v>347</v>
      </c>
      <c r="C199" s="8" t="s">
        <v>348</v>
      </c>
      <c r="D199" s="7"/>
      <c r="E199" s="7"/>
      <c r="F199" s="7"/>
      <c r="G199" s="7"/>
    </row>
    <row r="200" spans="1:7" ht="15" customHeight="1" x14ac:dyDescent="0.25">
      <c r="A200" s="11">
        <v>87</v>
      </c>
      <c r="B200" s="12" t="s">
        <v>349</v>
      </c>
      <c r="C200" s="11" t="s">
        <v>350</v>
      </c>
      <c r="D200" s="13" t="s">
        <v>67</v>
      </c>
      <c r="E200" s="14">
        <v>1650</v>
      </c>
      <c r="F200" s="15"/>
      <c r="G200" s="14">
        <f>F200*E200</f>
        <v>0</v>
      </c>
    </row>
    <row r="201" spans="1:7" s="1" customFormat="1" x14ac:dyDescent="0.25">
      <c r="C201" s="19" t="s">
        <v>351</v>
      </c>
      <c r="D201" s="19"/>
      <c r="E201" s="19"/>
      <c r="F201" s="19"/>
      <c r="G201" s="10">
        <f>SUM(G200:G200)</f>
        <v>0</v>
      </c>
    </row>
    <row r="202" spans="1:7" s="2" customFormat="1" ht="15" customHeight="1" x14ac:dyDescent="0.25">
      <c r="B202" s="8" t="s">
        <v>352</v>
      </c>
      <c r="C202" s="8" t="s">
        <v>353</v>
      </c>
      <c r="D202" s="7"/>
      <c r="E202" s="7"/>
      <c r="F202" s="7"/>
      <c r="G202" s="7"/>
    </row>
    <row r="203" spans="1:7" ht="15" customHeight="1" x14ac:dyDescent="0.25">
      <c r="A203" s="11">
        <v>88</v>
      </c>
      <c r="B203" s="12" t="s">
        <v>354</v>
      </c>
      <c r="C203" s="11" t="s">
        <v>355</v>
      </c>
      <c r="D203" s="13" t="s">
        <v>210</v>
      </c>
      <c r="E203" s="14">
        <v>9600</v>
      </c>
      <c r="F203" s="15"/>
      <c r="G203" s="14">
        <f>F203*E203</f>
        <v>0</v>
      </c>
    </row>
    <row r="204" spans="1:7" ht="15" customHeight="1" x14ac:dyDescent="0.25">
      <c r="A204" s="11">
        <v>89</v>
      </c>
      <c r="B204" s="12" t="s">
        <v>356</v>
      </c>
      <c r="C204" s="11" t="s">
        <v>357</v>
      </c>
      <c r="D204" s="13" t="s">
        <v>210</v>
      </c>
      <c r="E204" s="14">
        <v>1600</v>
      </c>
      <c r="F204" s="15"/>
      <c r="G204" s="14">
        <f>F204*E204</f>
        <v>0</v>
      </c>
    </row>
    <row r="205" spans="1:7" ht="15" customHeight="1" x14ac:dyDescent="0.25">
      <c r="A205" s="11">
        <v>90</v>
      </c>
      <c r="B205" s="12" t="s">
        <v>358</v>
      </c>
      <c r="C205" s="11" t="s">
        <v>359</v>
      </c>
      <c r="D205" s="13" t="s">
        <v>210</v>
      </c>
      <c r="E205" s="14">
        <v>1920</v>
      </c>
      <c r="F205" s="15"/>
      <c r="G205" s="14">
        <f>F205*E205</f>
        <v>0</v>
      </c>
    </row>
    <row r="206" spans="1:7" ht="15" customHeight="1" x14ac:dyDescent="0.25">
      <c r="A206" s="11">
        <v>91</v>
      </c>
      <c r="B206" s="12" t="s">
        <v>360</v>
      </c>
      <c r="C206" s="11" t="s">
        <v>361</v>
      </c>
      <c r="D206" s="13" t="s">
        <v>284</v>
      </c>
      <c r="E206" s="14">
        <v>12</v>
      </c>
      <c r="F206" s="15"/>
      <c r="G206" s="14">
        <f>F206*E206</f>
        <v>0</v>
      </c>
    </row>
    <row r="207" spans="1:7" ht="15" customHeight="1" x14ac:dyDescent="0.25">
      <c r="A207" s="11">
        <v>92</v>
      </c>
      <c r="B207" s="12" t="s">
        <v>362</v>
      </c>
      <c r="C207" s="11" t="s">
        <v>363</v>
      </c>
      <c r="D207" s="13" t="s">
        <v>67</v>
      </c>
      <c r="E207" s="14">
        <v>2</v>
      </c>
      <c r="F207" s="15"/>
      <c r="G207" s="14">
        <f>F207*E207</f>
        <v>0</v>
      </c>
    </row>
    <row r="208" spans="1:7" s="1" customFormat="1" x14ac:dyDescent="0.25">
      <c r="C208" s="19" t="s">
        <v>364</v>
      </c>
      <c r="D208" s="19"/>
      <c r="E208" s="19"/>
      <c r="F208" s="19"/>
      <c r="G208" s="10">
        <f>SUM(G203:G207)</f>
        <v>0</v>
      </c>
    </row>
    <row r="209" spans="1:7" s="2" customFormat="1" ht="15" customHeight="1" x14ac:dyDescent="0.25">
      <c r="B209" s="8" t="s">
        <v>365</v>
      </c>
      <c r="C209" s="8" t="s">
        <v>366</v>
      </c>
      <c r="D209" s="7"/>
      <c r="E209" s="7"/>
      <c r="F209" s="7"/>
      <c r="G209" s="7"/>
    </row>
    <row r="210" spans="1:7" ht="15" customHeight="1" x14ac:dyDescent="0.25">
      <c r="A210" s="11">
        <v>93</v>
      </c>
      <c r="B210" s="12" t="s">
        <v>367</v>
      </c>
      <c r="C210" s="11" t="s">
        <v>368</v>
      </c>
      <c r="D210" s="13" t="s">
        <v>284</v>
      </c>
      <c r="E210" s="14">
        <v>22</v>
      </c>
      <c r="F210" s="15"/>
      <c r="G210" s="14">
        <f>F210*E210</f>
        <v>0</v>
      </c>
    </row>
    <row r="211" spans="1:7" ht="15" customHeight="1" x14ac:dyDescent="0.25">
      <c r="A211" s="11">
        <v>94</v>
      </c>
      <c r="B211" s="12" t="s">
        <v>369</v>
      </c>
      <c r="C211" s="11" t="s">
        <v>370</v>
      </c>
      <c r="D211" s="13" t="s">
        <v>284</v>
      </c>
      <c r="E211" s="14">
        <v>4</v>
      </c>
      <c r="F211" s="15"/>
      <c r="G211" s="14">
        <f>F211*E211</f>
        <v>0</v>
      </c>
    </row>
    <row r="212" spans="1:7" ht="15" customHeight="1" x14ac:dyDescent="0.25">
      <c r="A212" s="11">
        <v>95</v>
      </c>
      <c r="B212" s="12" t="s">
        <v>371</v>
      </c>
      <c r="C212" s="11" t="s">
        <v>372</v>
      </c>
      <c r="D212" s="13" t="s">
        <v>284</v>
      </c>
      <c r="E212" s="14">
        <v>2</v>
      </c>
      <c r="F212" s="15"/>
      <c r="G212" s="14">
        <f>F212*E212</f>
        <v>0</v>
      </c>
    </row>
    <row r="213" spans="1:7" s="1" customFormat="1" x14ac:dyDescent="0.25">
      <c r="C213" s="19" t="s">
        <v>373</v>
      </c>
      <c r="D213" s="19"/>
      <c r="E213" s="19"/>
      <c r="F213" s="19"/>
      <c r="G213" s="10">
        <f>SUM(G210:G212)</f>
        <v>0</v>
      </c>
    </row>
    <row r="214" spans="1:7" s="1" customFormat="1" x14ac:dyDescent="0.25">
      <c r="C214" s="19" t="s">
        <v>374</v>
      </c>
      <c r="D214" s="19"/>
      <c r="E214" s="19"/>
      <c r="F214" s="19"/>
      <c r="G214" s="10">
        <f>G180+G184+G190+G198+G201+G208+G213</f>
        <v>0</v>
      </c>
    </row>
    <row r="215" spans="1:7" s="1" customFormat="1" x14ac:dyDescent="0.25">
      <c r="C215" s="19" t="s">
        <v>375</v>
      </c>
      <c r="D215" s="19"/>
      <c r="E215" s="19"/>
      <c r="F215" s="19"/>
      <c r="G215" s="10">
        <f>G53+G84+G109+G123+G135+G149+G155+G174+G214</f>
        <v>0</v>
      </c>
    </row>
    <row r="217" spans="1:7" s="2" customFormat="1" ht="15" customHeight="1" x14ac:dyDescent="0.25">
      <c r="B217" s="8" t="s">
        <v>376</v>
      </c>
      <c r="C217" s="8" t="s">
        <v>377</v>
      </c>
      <c r="D217" s="7"/>
      <c r="E217" s="7"/>
      <c r="F217" s="7"/>
      <c r="G217" s="7"/>
    </row>
    <row r="218" spans="1:7" s="2" customFormat="1" ht="15" customHeight="1" x14ac:dyDescent="0.25">
      <c r="B218" s="8" t="s">
        <v>378</v>
      </c>
      <c r="C218" s="8" t="s">
        <v>379</v>
      </c>
      <c r="D218" s="7"/>
      <c r="E218" s="7"/>
      <c r="F218" s="7"/>
      <c r="G218" s="7"/>
    </row>
    <row r="219" spans="1:7" s="2" customFormat="1" ht="15" customHeight="1" x14ac:dyDescent="0.25">
      <c r="B219" s="8" t="s">
        <v>380</v>
      </c>
      <c r="C219" s="8" t="s">
        <v>381</v>
      </c>
      <c r="D219" s="7"/>
      <c r="E219" s="7"/>
      <c r="F219" s="7"/>
      <c r="G219" s="7"/>
    </row>
    <row r="220" spans="1:7" ht="15" customHeight="1" x14ac:dyDescent="0.25">
      <c r="A220" s="11">
        <v>96</v>
      </c>
      <c r="B220" s="12" t="s">
        <v>382</v>
      </c>
      <c r="C220" s="11" t="s">
        <v>383</v>
      </c>
      <c r="D220" s="13" t="s">
        <v>195</v>
      </c>
      <c r="E220" s="14">
        <v>850</v>
      </c>
      <c r="F220" s="15"/>
      <c r="G220" s="14">
        <f>F220*E220</f>
        <v>0</v>
      </c>
    </row>
    <row r="221" spans="1:7" s="1" customFormat="1" x14ac:dyDescent="0.25">
      <c r="C221" s="19" t="s">
        <v>384</v>
      </c>
      <c r="D221" s="19"/>
      <c r="E221" s="19"/>
      <c r="F221" s="19"/>
      <c r="G221" s="10">
        <f>SUM(G220:G220)</f>
        <v>0</v>
      </c>
    </row>
    <row r="222" spans="1:7" s="1" customFormat="1" x14ac:dyDescent="0.25">
      <c r="C222" s="19" t="s">
        <v>385</v>
      </c>
      <c r="D222" s="19"/>
      <c r="E222" s="19"/>
      <c r="F222" s="19"/>
      <c r="G222" s="10">
        <f>G221</f>
        <v>0</v>
      </c>
    </row>
    <row r="223" spans="1:7" s="2" customFormat="1" ht="15" customHeight="1" x14ac:dyDescent="0.25">
      <c r="B223" s="8" t="s">
        <v>386</v>
      </c>
      <c r="C223" s="8" t="s">
        <v>387</v>
      </c>
      <c r="D223" s="7"/>
      <c r="E223" s="7"/>
      <c r="F223" s="7"/>
      <c r="G223" s="7"/>
    </row>
    <row r="224" spans="1:7" s="2" customFormat="1" ht="15" customHeight="1" x14ac:dyDescent="0.25">
      <c r="B224" s="8" t="s">
        <v>388</v>
      </c>
      <c r="C224" s="8" t="s">
        <v>389</v>
      </c>
      <c r="D224" s="7"/>
      <c r="E224" s="7"/>
      <c r="F224" s="7"/>
      <c r="G224" s="7"/>
    </row>
    <row r="225" spans="1:7" ht="15" customHeight="1" x14ac:dyDescent="0.25">
      <c r="A225" s="11">
        <v>97</v>
      </c>
      <c r="B225" s="12" t="s">
        <v>390</v>
      </c>
      <c r="C225" s="11" t="s">
        <v>391</v>
      </c>
      <c r="D225" s="13" t="s">
        <v>67</v>
      </c>
      <c r="E225" s="14">
        <v>9.6</v>
      </c>
      <c r="F225" s="15"/>
      <c r="G225" s="14">
        <f>F225*E225</f>
        <v>0</v>
      </c>
    </row>
    <row r="226" spans="1:7" s="1" customFormat="1" x14ac:dyDescent="0.25">
      <c r="C226" s="19" t="s">
        <v>392</v>
      </c>
      <c r="D226" s="19"/>
      <c r="E226" s="19"/>
      <c r="F226" s="19"/>
      <c r="G226" s="10">
        <f>SUM(G225:G225)</f>
        <v>0</v>
      </c>
    </row>
    <row r="227" spans="1:7" s="1" customFormat="1" x14ac:dyDescent="0.25">
      <c r="C227" s="19" t="s">
        <v>393</v>
      </c>
      <c r="D227" s="19"/>
      <c r="E227" s="19"/>
      <c r="F227" s="19"/>
      <c r="G227" s="10">
        <f>G226</f>
        <v>0</v>
      </c>
    </row>
    <row r="228" spans="1:7" s="2" customFormat="1" ht="15" customHeight="1" x14ac:dyDescent="0.25">
      <c r="B228" s="8" t="s">
        <v>394</v>
      </c>
      <c r="C228" s="8" t="s">
        <v>395</v>
      </c>
      <c r="D228" s="7"/>
      <c r="E228" s="7"/>
      <c r="F228" s="7"/>
      <c r="G228" s="7"/>
    </row>
    <row r="229" spans="1:7" s="2" customFormat="1" ht="15" customHeight="1" x14ac:dyDescent="0.25">
      <c r="B229" s="8" t="s">
        <v>396</v>
      </c>
      <c r="C229" s="8" t="s">
        <v>397</v>
      </c>
      <c r="D229" s="7"/>
      <c r="E229" s="7"/>
      <c r="F229" s="7"/>
      <c r="G229" s="7"/>
    </row>
    <row r="230" spans="1:7" ht="15" customHeight="1" x14ac:dyDescent="0.25">
      <c r="A230" s="11">
        <v>98</v>
      </c>
      <c r="B230" s="12" t="s">
        <v>398</v>
      </c>
      <c r="C230" s="11"/>
      <c r="D230" s="13" t="s">
        <v>96</v>
      </c>
      <c r="E230" s="14">
        <v>3.06</v>
      </c>
      <c r="F230" s="15"/>
      <c r="G230" s="14">
        <f>F230*E230</f>
        <v>0</v>
      </c>
    </row>
    <row r="231" spans="1:7" s="1" customFormat="1" x14ac:dyDescent="0.25">
      <c r="C231" s="19" t="s">
        <v>399</v>
      </c>
      <c r="D231" s="19"/>
      <c r="E231" s="19"/>
      <c r="F231" s="19"/>
      <c r="G231" s="10">
        <f>SUM(G230:G230)</f>
        <v>0</v>
      </c>
    </row>
    <row r="232" spans="1:7" s="2" customFormat="1" ht="15" customHeight="1" x14ac:dyDescent="0.25">
      <c r="B232" s="8" t="s">
        <v>400</v>
      </c>
      <c r="C232" s="8" t="s">
        <v>401</v>
      </c>
      <c r="D232" s="7"/>
      <c r="E232" s="7"/>
      <c r="F232" s="7"/>
      <c r="G232" s="7"/>
    </row>
    <row r="233" spans="1:7" ht="15" customHeight="1" x14ac:dyDescent="0.25">
      <c r="A233" s="11">
        <v>99</v>
      </c>
      <c r="B233" s="12" t="s">
        <v>402</v>
      </c>
      <c r="C233" s="11" t="s">
        <v>403</v>
      </c>
      <c r="D233" s="13" t="s">
        <v>96</v>
      </c>
      <c r="E233" s="14">
        <v>11.68</v>
      </c>
      <c r="F233" s="15"/>
      <c r="G233" s="14">
        <f>F233*E233</f>
        <v>0</v>
      </c>
    </row>
    <row r="234" spans="1:7" s="1" customFormat="1" x14ac:dyDescent="0.25">
      <c r="C234" s="19" t="s">
        <v>404</v>
      </c>
      <c r="D234" s="19"/>
      <c r="E234" s="19"/>
      <c r="F234" s="19"/>
      <c r="G234" s="10">
        <f>SUM(G233:G233)</f>
        <v>0</v>
      </c>
    </row>
    <row r="235" spans="1:7" s="2" customFormat="1" ht="15" customHeight="1" x14ac:dyDescent="0.25">
      <c r="B235" s="8" t="s">
        <v>405</v>
      </c>
      <c r="C235" s="8" t="s">
        <v>406</v>
      </c>
      <c r="D235" s="7"/>
      <c r="E235" s="7"/>
      <c r="F235" s="7"/>
      <c r="G235" s="7"/>
    </row>
    <row r="236" spans="1:7" ht="15" customHeight="1" x14ac:dyDescent="0.25">
      <c r="A236" s="11">
        <v>100</v>
      </c>
      <c r="B236" s="12" t="s">
        <v>407</v>
      </c>
      <c r="C236" s="11" t="s">
        <v>408</v>
      </c>
      <c r="D236" s="13" t="s">
        <v>67</v>
      </c>
      <c r="E236" s="14">
        <v>5.7</v>
      </c>
      <c r="F236" s="15"/>
      <c r="G236" s="14">
        <f>F236*E236</f>
        <v>0</v>
      </c>
    </row>
    <row r="237" spans="1:7" ht="15" customHeight="1" x14ac:dyDescent="0.25">
      <c r="A237" s="11">
        <v>101</v>
      </c>
      <c r="B237" s="12" t="s">
        <v>409</v>
      </c>
      <c r="C237" s="11"/>
      <c r="D237" s="13" t="s">
        <v>67</v>
      </c>
      <c r="E237" s="14">
        <v>2.15</v>
      </c>
      <c r="F237" s="15"/>
      <c r="G237" s="14">
        <f>F237*E237</f>
        <v>0</v>
      </c>
    </row>
    <row r="238" spans="1:7" s="1" customFormat="1" x14ac:dyDescent="0.25">
      <c r="C238" s="19" t="s">
        <v>410</v>
      </c>
      <c r="D238" s="19"/>
      <c r="E238" s="19"/>
      <c r="F238" s="19"/>
      <c r="G238" s="10">
        <f>SUM(G236:G237)</f>
        <v>0</v>
      </c>
    </row>
    <row r="239" spans="1:7" s="1" customFormat="1" x14ac:dyDescent="0.25">
      <c r="C239" s="19" t="s">
        <v>411</v>
      </c>
      <c r="D239" s="19"/>
      <c r="E239" s="19"/>
      <c r="F239" s="19"/>
      <c r="G239" s="10">
        <f>G231+G234+G238</f>
        <v>0</v>
      </c>
    </row>
    <row r="240" spans="1:7" s="2" customFormat="1" ht="15" customHeight="1" x14ac:dyDescent="0.25">
      <c r="B240" s="8" t="s">
        <v>412</v>
      </c>
      <c r="C240" s="8" t="s">
        <v>413</v>
      </c>
      <c r="D240" s="7"/>
      <c r="E240" s="7"/>
      <c r="F240" s="7"/>
      <c r="G240" s="7"/>
    </row>
    <row r="241" spans="1:7" s="2" customFormat="1" ht="15" customHeight="1" x14ac:dyDescent="0.25">
      <c r="B241" s="8" t="s">
        <v>414</v>
      </c>
      <c r="C241" s="8" t="s">
        <v>415</v>
      </c>
      <c r="D241" s="7"/>
      <c r="E241" s="7"/>
      <c r="F241" s="7"/>
      <c r="G241" s="7"/>
    </row>
    <row r="242" spans="1:7" ht="15" customHeight="1" x14ac:dyDescent="0.25">
      <c r="A242" s="11">
        <v>102</v>
      </c>
      <c r="B242" s="12" t="s">
        <v>416</v>
      </c>
      <c r="C242" s="11" t="s">
        <v>417</v>
      </c>
      <c r="D242" s="13" t="s">
        <v>284</v>
      </c>
      <c r="E242" s="14">
        <v>1</v>
      </c>
      <c r="F242" s="15"/>
      <c r="G242" s="14">
        <f>F242*E242</f>
        <v>0</v>
      </c>
    </row>
    <row r="243" spans="1:7" s="1" customFormat="1" x14ac:dyDescent="0.25">
      <c r="C243" s="19" t="s">
        <v>418</v>
      </c>
      <c r="D243" s="19"/>
      <c r="E243" s="19"/>
      <c r="F243" s="19"/>
      <c r="G243" s="10">
        <f>SUM(G242:G242)</f>
        <v>0</v>
      </c>
    </row>
    <row r="244" spans="1:7" s="2" customFormat="1" ht="15" customHeight="1" x14ac:dyDescent="0.25">
      <c r="B244" s="8" t="s">
        <v>419</v>
      </c>
      <c r="C244" s="8" t="s">
        <v>420</v>
      </c>
      <c r="D244" s="7"/>
      <c r="E244" s="7"/>
      <c r="F244" s="7"/>
      <c r="G244" s="7"/>
    </row>
    <row r="245" spans="1:7" ht="15" customHeight="1" x14ac:dyDescent="0.25">
      <c r="A245" s="11">
        <v>103</v>
      </c>
      <c r="B245" s="12" t="s">
        <v>421</v>
      </c>
      <c r="C245" s="11" t="s">
        <v>422</v>
      </c>
      <c r="D245" s="13" t="s">
        <v>96</v>
      </c>
      <c r="E245" s="14">
        <v>2.4</v>
      </c>
      <c r="F245" s="15"/>
      <c r="G245" s="14">
        <f>F245*E245</f>
        <v>0</v>
      </c>
    </row>
    <row r="246" spans="1:7" s="1" customFormat="1" x14ac:dyDescent="0.25">
      <c r="C246" s="19" t="s">
        <v>423</v>
      </c>
      <c r="D246" s="19"/>
      <c r="E246" s="19"/>
      <c r="F246" s="19"/>
      <c r="G246" s="10">
        <f>SUM(G245:G245)</f>
        <v>0</v>
      </c>
    </row>
    <row r="247" spans="1:7" s="1" customFormat="1" x14ac:dyDescent="0.25">
      <c r="C247" s="19" t="s">
        <v>424</v>
      </c>
      <c r="D247" s="19"/>
      <c r="E247" s="19"/>
      <c r="F247" s="19"/>
      <c r="G247" s="10">
        <f>G243+G246</f>
        <v>0</v>
      </c>
    </row>
    <row r="248" spans="1:7" s="2" customFormat="1" ht="15" customHeight="1" x14ac:dyDescent="0.25">
      <c r="B248" s="8" t="s">
        <v>425</v>
      </c>
      <c r="C248" s="8" t="s">
        <v>426</v>
      </c>
      <c r="D248" s="7"/>
      <c r="E248" s="7"/>
      <c r="F248" s="7"/>
      <c r="G248" s="7"/>
    </row>
    <row r="249" spans="1:7" s="2" customFormat="1" ht="15" customHeight="1" x14ac:dyDescent="0.25">
      <c r="B249" s="8" t="s">
        <v>427</v>
      </c>
      <c r="C249" s="8" t="s">
        <v>428</v>
      </c>
      <c r="D249" s="7"/>
      <c r="E249" s="7"/>
      <c r="F249" s="7"/>
      <c r="G249" s="7"/>
    </row>
    <row r="250" spans="1:7" ht="15" customHeight="1" x14ac:dyDescent="0.25">
      <c r="A250" s="11">
        <v>104</v>
      </c>
      <c r="B250" s="12" t="s">
        <v>429</v>
      </c>
      <c r="C250" s="11" t="s">
        <v>430</v>
      </c>
      <c r="D250" s="13" t="s">
        <v>96</v>
      </c>
      <c r="E250" s="14">
        <v>40</v>
      </c>
      <c r="F250" s="15"/>
      <c r="G250" s="14">
        <f>F250*E250</f>
        <v>0</v>
      </c>
    </row>
    <row r="251" spans="1:7" s="1" customFormat="1" x14ac:dyDescent="0.25">
      <c r="C251" s="19" t="s">
        <v>431</v>
      </c>
      <c r="D251" s="19"/>
      <c r="E251" s="19"/>
      <c r="F251" s="19"/>
      <c r="G251" s="10">
        <f>SUM(G250:G250)</f>
        <v>0</v>
      </c>
    </row>
    <row r="252" spans="1:7" s="1" customFormat="1" x14ac:dyDescent="0.25">
      <c r="C252" s="19" t="s">
        <v>432</v>
      </c>
      <c r="D252" s="19"/>
      <c r="E252" s="19"/>
      <c r="F252" s="19"/>
      <c r="G252" s="10">
        <f>G251</f>
        <v>0</v>
      </c>
    </row>
    <row r="253" spans="1:7" s="1" customFormat="1" x14ac:dyDescent="0.25">
      <c r="C253" s="19" t="s">
        <v>433</v>
      </c>
      <c r="D253" s="19"/>
      <c r="E253" s="19"/>
      <c r="F253" s="19"/>
      <c r="G253" s="10">
        <f>G222+G227+G239+G247+G252</f>
        <v>0</v>
      </c>
    </row>
    <row r="255" spans="1:7" s="2" customFormat="1" ht="15" customHeight="1" x14ac:dyDescent="0.25">
      <c r="B255" s="8" t="s">
        <v>434</v>
      </c>
      <c r="C255" s="8" t="s">
        <v>435</v>
      </c>
      <c r="D255" s="7"/>
      <c r="E255" s="7"/>
      <c r="F255" s="7"/>
      <c r="G255" s="7"/>
    </row>
    <row r="256" spans="1:7" s="2" customFormat="1" ht="15" customHeight="1" x14ac:dyDescent="0.25">
      <c r="B256" s="8" t="s">
        <v>436</v>
      </c>
      <c r="C256" s="8" t="s">
        <v>437</v>
      </c>
      <c r="D256" s="7"/>
      <c r="E256" s="7"/>
      <c r="F256" s="7"/>
      <c r="G256" s="7"/>
    </row>
    <row r="257" spans="1:7" s="2" customFormat="1" ht="15" customHeight="1" x14ac:dyDescent="0.25">
      <c r="B257" s="8" t="s">
        <v>438</v>
      </c>
      <c r="C257" s="8" t="s">
        <v>439</v>
      </c>
      <c r="D257" s="7"/>
      <c r="E257" s="7"/>
      <c r="F257" s="7"/>
      <c r="G257" s="7"/>
    </row>
    <row r="258" spans="1:7" ht="15" customHeight="1" x14ac:dyDescent="0.25">
      <c r="A258" s="11">
        <v>105</v>
      </c>
      <c r="B258" s="12" t="s">
        <v>440</v>
      </c>
      <c r="C258" s="11" t="s">
        <v>441</v>
      </c>
      <c r="D258" s="13" t="s">
        <v>96</v>
      </c>
      <c r="E258" s="14">
        <v>434.14</v>
      </c>
      <c r="F258" s="15"/>
      <c r="G258" s="14">
        <f>F258*E258</f>
        <v>0</v>
      </c>
    </row>
    <row r="259" spans="1:7" s="1" customFormat="1" x14ac:dyDescent="0.25">
      <c r="C259" s="19" t="s">
        <v>442</v>
      </c>
      <c r="D259" s="19"/>
      <c r="E259" s="19"/>
      <c r="F259" s="19"/>
      <c r="G259" s="10">
        <f>SUM(G258:G258)</f>
        <v>0</v>
      </c>
    </row>
    <row r="260" spans="1:7" s="2" customFormat="1" ht="15" customHeight="1" x14ac:dyDescent="0.25">
      <c r="B260" s="8" t="s">
        <v>443</v>
      </c>
      <c r="C260" s="8" t="s">
        <v>444</v>
      </c>
      <c r="D260" s="7"/>
      <c r="E260" s="7"/>
      <c r="F260" s="7"/>
      <c r="G260" s="7"/>
    </row>
    <row r="261" spans="1:7" ht="15" customHeight="1" x14ac:dyDescent="0.25">
      <c r="A261" s="11">
        <v>106</v>
      </c>
      <c r="B261" s="12" t="s">
        <v>445</v>
      </c>
      <c r="C261" s="11" t="s">
        <v>446</v>
      </c>
      <c r="D261" s="13" t="s">
        <v>96</v>
      </c>
      <c r="E261" s="14">
        <v>49.7</v>
      </c>
      <c r="F261" s="15"/>
      <c r="G261" s="14">
        <f>F261*E261</f>
        <v>0</v>
      </c>
    </row>
    <row r="262" spans="1:7" s="1" customFormat="1" x14ac:dyDescent="0.25">
      <c r="C262" s="19" t="s">
        <v>447</v>
      </c>
      <c r="D262" s="19"/>
      <c r="E262" s="19"/>
      <c r="F262" s="19"/>
      <c r="G262" s="10">
        <f>SUM(G261:G261)</f>
        <v>0</v>
      </c>
    </row>
    <row r="263" spans="1:7" s="1" customFormat="1" x14ac:dyDescent="0.25">
      <c r="C263" s="19" t="s">
        <v>448</v>
      </c>
      <c r="D263" s="19"/>
      <c r="E263" s="19"/>
      <c r="F263" s="19"/>
      <c r="G263" s="10">
        <f>G259+G262</f>
        <v>0</v>
      </c>
    </row>
    <row r="264" spans="1:7" s="2" customFormat="1" ht="15" customHeight="1" x14ac:dyDescent="0.25">
      <c r="B264" s="8" t="s">
        <v>449</v>
      </c>
      <c r="C264" s="8" t="s">
        <v>450</v>
      </c>
      <c r="D264" s="7"/>
      <c r="E264" s="7"/>
      <c r="F264" s="7"/>
      <c r="G264" s="7"/>
    </row>
    <row r="265" spans="1:7" s="2" customFormat="1" ht="15" customHeight="1" x14ac:dyDescent="0.25">
      <c r="B265" s="8" t="s">
        <v>451</v>
      </c>
      <c r="C265" s="8" t="s">
        <v>452</v>
      </c>
      <c r="D265" s="7"/>
      <c r="E265" s="7"/>
      <c r="F265" s="7"/>
      <c r="G265" s="7"/>
    </row>
    <row r="266" spans="1:7" ht="15" customHeight="1" x14ac:dyDescent="0.25">
      <c r="A266" s="11">
        <v>107</v>
      </c>
      <c r="B266" s="12" t="s">
        <v>453</v>
      </c>
      <c r="C266" s="11" t="s">
        <v>454</v>
      </c>
      <c r="D266" s="13" t="s">
        <v>96</v>
      </c>
      <c r="E266" s="14">
        <v>18.329999999999998</v>
      </c>
      <c r="F266" s="15"/>
      <c r="G266" s="14">
        <f>F266*E266</f>
        <v>0</v>
      </c>
    </row>
    <row r="267" spans="1:7" s="1" customFormat="1" x14ac:dyDescent="0.25">
      <c r="C267" s="19" t="s">
        <v>455</v>
      </c>
      <c r="D267" s="19"/>
      <c r="E267" s="19"/>
      <c r="F267" s="19"/>
      <c r="G267" s="10">
        <f>SUM(G266:G266)</f>
        <v>0</v>
      </c>
    </row>
    <row r="268" spans="1:7" s="1" customFormat="1" x14ac:dyDescent="0.25">
      <c r="C268" s="19" t="s">
        <v>456</v>
      </c>
      <c r="D268" s="19"/>
      <c r="E268" s="19"/>
      <c r="F268" s="19"/>
      <c r="G268" s="10">
        <f>G267</f>
        <v>0</v>
      </c>
    </row>
    <row r="269" spans="1:7" s="1" customFormat="1" x14ac:dyDescent="0.25">
      <c r="C269" s="19" t="s">
        <v>457</v>
      </c>
      <c r="D269" s="19"/>
      <c r="E269" s="19"/>
      <c r="F269" s="19"/>
      <c r="G269" s="10">
        <f>G263+G268</f>
        <v>0</v>
      </c>
    </row>
    <row r="271" spans="1:7" s="2" customFormat="1" ht="15" customHeight="1" x14ac:dyDescent="0.25">
      <c r="B271" s="8" t="s">
        <v>458</v>
      </c>
      <c r="C271" s="8" t="s">
        <v>459</v>
      </c>
      <c r="D271" s="7"/>
      <c r="E271" s="7"/>
      <c r="F271" s="7"/>
      <c r="G271" s="7"/>
    </row>
    <row r="272" spans="1:7" s="2" customFormat="1" ht="15" customHeight="1" x14ac:dyDescent="0.25">
      <c r="B272" s="8" t="s">
        <v>460</v>
      </c>
      <c r="C272" s="8" t="s">
        <v>461</v>
      </c>
      <c r="D272" s="7"/>
      <c r="E272" s="7"/>
      <c r="F272" s="7"/>
      <c r="G272" s="7"/>
    </row>
    <row r="273" spans="1:7" s="2" customFormat="1" ht="15" customHeight="1" x14ac:dyDescent="0.25">
      <c r="B273" s="8" t="s">
        <v>462</v>
      </c>
      <c r="C273" s="8" t="s">
        <v>463</v>
      </c>
      <c r="D273" s="7"/>
      <c r="E273" s="7"/>
      <c r="F273" s="7"/>
      <c r="G273" s="7"/>
    </row>
    <row r="274" spans="1:7" ht="15" customHeight="1" x14ac:dyDescent="0.25">
      <c r="A274" s="11">
        <v>108</v>
      </c>
      <c r="B274" s="12" t="s">
        <v>464</v>
      </c>
      <c r="C274" s="11" t="s">
        <v>465</v>
      </c>
      <c r="D274" s="13" t="s">
        <v>96</v>
      </c>
      <c r="E274" s="14">
        <v>4.2</v>
      </c>
      <c r="F274" s="15"/>
      <c r="G274" s="14">
        <f>F274*E274</f>
        <v>0</v>
      </c>
    </row>
    <row r="275" spans="1:7" s="1" customFormat="1" x14ac:dyDescent="0.25">
      <c r="C275" s="19" t="s">
        <v>466</v>
      </c>
      <c r="D275" s="19"/>
      <c r="E275" s="19"/>
      <c r="F275" s="19"/>
      <c r="G275" s="10">
        <f>SUM(G274:G274)</f>
        <v>0</v>
      </c>
    </row>
    <row r="276" spans="1:7" s="1" customFormat="1" x14ac:dyDescent="0.25">
      <c r="C276" s="19" t="s">
        <v>467</v>
      </c>
      <c r="D276" s="19"/>
      <c r="E276" s="19"/>
      <c r="F276" s="19"/>
      <c r="G276" s="10">
        <f>G275</f>
        <v>0</v>
      </c>
    </row>
    <row r="277" spans="1:7" s="1" customFormat="1" x14ac:dyDescent="0.25">
      <c r="C277" s="19" t="s">
        <v>468</v>
      </c>
      <c r="D277" s="19"/>
      <c r="E277" s="19"/>
      <c r="F277" s="19"/>
      <c r="G277" s="10">
        <f>G276</f>
        <v>0</v>
      </c>
    </row>
    <row r="279" spans="1:7" s="2" customFormat="1" ht="15" customHeight="1" x14ac:dyDescent="0.25">
      <c r="B279" s="8" t="s">
        <v>469</v>
      </c>
      <c r="C279" s="8" t="s">
        <v>470</v>
      </c>
      <c r="D279" s="7"/>
      <c r="E279" s="7"/>
      <c r="F279" s="7"/>
      <c r="G279" s="7"/>
    </row>
    <row r="280" spans="1:7" s="2" customFormat="1" ht="15" customHeight="1" x14ac:dyDescent="0.25">
      <c r="B280" s="8" t="s">
        <v>471</v>
      </c>
      <c r="C280" s="8" t="s">
        <v>472</v>
      </c>
      <c r="D280" s="7"/>
      <c r="E280" s="7"/>
      <c r="F280" s="7"/>
      <c r="G280" s="7"/>
    </row>
    <row r="281" spans="1:7" s="2" customFormat="1" ht="15" customHeight="1" x14ac:dyDescent="0.25">
      <c r="B281" s="8" t="s">
        <v>473</v>
      </c>
      <c r="C281" s="8" t="s">
        <v>474</v>
      </c>
      <c r="D281" s="7"/>
      <c r="E281" s="7"/>
      <c r="F281" s="7"/>
      <c r="G281" s="7"/>
    </row>
    <row r="282" spans="1:7" ht="15" customHeight="1" x14ac:dyDescent="0.25">
      <c r="A282" s="11">
        <v>109</v>
      </c>
      <c r="B282" s="12" t="s">
        <v>475</v>
      </c>
      <c r="C282" s="11" t="s">
        <v>476</v>
      </c>
      <c r="D282" s="13" t="s">
        <v>96</v>
      </c>
      <c r="E282" s="14">
        <v>12.6</v>
      </c>
      <c r="F282" s="15"/>
      <c r="G282" s="14">
        <f>F282*E282</f>
        <v>0</v>
      </c>
    </row>
    <row r="283" spans="1:7" s="1" customFormat="1" x14ac:dyDescent="0.25">
      <c r="C283" s="19" t="s">
        <v>477</v>
      </c>
      <c r="D283" s="19"/>
      <c r="E283" s="19"/>
      <c r="F283" s="19"/>
      <c r="G283" s="10">
        <f>SUM(G282:G282)</f>
        <v>0</v>
      </c>
    </row>
    <row r="284" spans="1:7" s="1" customFormat="1" x14ac:dyDescent="0.25">
      <c r="C284" s="19" t="s">
        <v>478</v>
      </c>
      <c r="D284" s="19"/>
      <c r="E284" s="19"/>
      <c r="F284" s="19"/>
      <c r="G284" s="10">
        <f>G283</f>
        <v>0</v>
      </c>
    </row>
    <row r="285" spans="1:7" s="1" customFormat="1" x14ac:dyDescent="0.25">
      <c r="C285" s="19" t="s">
        <v>479</v>
      </c>
      <c r="D285" s="19"/>
      <c r="E285" s="19"/>
      <c r="F285" s="19"/>
      <c r="G285" s="10">
        <f>G284</f>
        <v>0</v>
      </c>
    </row>
    <row r="287" spans="1:7" s="2" customFormat="1" ht="15" customHeight="1" x14ac:dyDescent="0.25">
      <c r="B287" s="8" t="s">
        <v>480</v>
      </c>
      <c r="C287" s="8" t="s">
        <v>481</v>
      </c>
      <c r="D287" s="7"/>
      <c r="E287" s="7"/>
      <c r="F287" s="7"/>
      <c r="G287" s="7"/>
    </row>
    <row r="288" spans="1:7" s="2" customFormat="1" ht="15" customHeight="1" x14ac:dyDescent="0.25">
      <c r="B288" s="8" t="s">
        <v>482</v>
      </c>
      <c r="C288" s="8" t="s">
        <v>483</v>
      </c>
      <c r="D288" s="7"/>
      <c r="E288" s="7"/>
      <c r="F288" s="7"/>
      <c r="G288" s="7"/>
    </row>
    <row r="289" spans="1:7" s="2" customFormat="1" ht="15" customHeight="1" x14ac:dyDescent="0.25">
      <c r="B289" s="8" t="s">
        <v>484</v>
      </c>
      <c r="C289" s="8" t="s">
        <v>485</v>
      </c>
      <c r="D289" s="7"/>
      <c r="E289" s="7"/>
      <c r="F289" s="7"/>
      <c r="G289" s="7"/>
    </row>
    <row r="290" spans="1:7" ht="15" customHeight="1" x14ac:dyDescent="0.25">
      <c r="A290" s="11">
        <v>110</v>
      </c>
      <c r="B290" s="12" t="s">
        <v>486</v>
      </c>
      <c r="C290" s="11" t="s">
        <v>487</v>
      </c>
      <c r="D290" s="13" t="s">
        <v>96</v>
      </c>
      <c r="E290" s="14">
        <v>90</v>
      </c>
      <c r="F290" s="15"/>
      <c r="G290" s="14">
        <f>F290*E290</f>
        <v>0</v>
      </c>
    </row>
    <row r="291" spans="1:7" ht="15" customHeight="1" x14ac:dyDescent="0.25">
      <c r="A291" s="11">
        <v>111</v>
      </c>
      <c r="B291" s="12" t="s">
        <v>488</v>
      </c>
      <c r="C291" s="11" t="s">
        <v>489</v>
      </c>
      <c r="D291" s="13" t="s">
        <v>96</v>
      </c>
      <c r="E291" s="14">
        <v>78.02</v>
      </c>
      <c r="F291" s="15"/>
      <c r="G291" s="14">
        <f>F291*E291</f>
        <v>0</v>
      </c>
    </row>
    <row r="292" spans="1:7" ht="15" customHeight="1" x14ac:dyDescent="0.25">
      <c r="A292" s="11">
        <v>112</v>
      </c>
      <c r="B292" s="12" t="s">
        <v>490</v>
      </c>
      <c r="C292" s="11" t="s">
        <v>491</v>
      </c>
      <c r="D292" s="13" t="s">
        <v>96</v>
      </c>
      <c r="E292" s="14">
        <v>78.02</v>
      </c>
      <c r="F292" s="15"/>
      <c r="G292" s="14">
        <f>F292*E292</f>
        <v>0</v>
      </c>
    </row>
    <row r="293" spans="1:7" s="1" customFormat="1" x14ac:dyDescent="0.25">
      <c r="C293" s="19" t="s">
        <v>492</v>
      </c>
      <c r="D293" s="19"/>
      <c r="E293" s="19"/>
      <c r="F293" s="19"/>
      <c r="G293" s="10">
        <f>SUM(G290:G292)</f>
        <v>0</v>
      </c>
    </row>
    <row r="294" spans="1:7" s="1" customFormat="1" x14ac:dyDescent="0.25">
      <c r="C294" s="19" t="s">
        <v>493</v>
      </c>
      <c r="D294" s="19"/>
      <c r="E294" s="19"/>
      <c r="F294" s="19"/>
      <c r="G294" s="10">
        <f>G293</f>
        <v>0</v>
      </c>
    </row>
    <row r="295" spans="1:7" s="1" customFormat="1" x14ac:dyDescent="0.25">
      <c r="C295" s="19" t="s">
        <v>494</v>
      </c>
      <c r="D295" s="19"/>
      <c r="E295" s="19"/>
      <c r="F295" s="19"/>
      <c r="G295" s="10">
        <f>G294</f>
        <v>0</v>
      </c>
    </row>
    <row r="297" spans="1:7" s="2" customFormat="1" ht="15" customHeight="1" x14ac:dyDescent="0.25">
      <c r="B297" s="8" t="s">
        <v>495</v>
      </c>
      <c r="C297" s="8" t="s">
        <v>496</v>
      </c>
      <c r="D297" s="7"/>
      <c r="E297" s="7"/>
      <c r="F297" s="7"/>
      <c r="G297" s="7"/>
    </row>
    <row r="298" spans="1:7" s="2" customFormat="1" ht="15" customHeight="1" x14ac:dyDescent="0.25">
      <c r="B298" s="8" t="s">
        <v>497</v>
      </c>
      <c r="C298" s="8" t="s">
        <v>498</v>
      </c>
      <c r="D298" s="7"/>
      <c r="E298" s="7"/>
      <c r="F298" s="7"/>
      <c r="G298" s="7"/>
    </row>
    <row r="299" spans="1:7" s="2" customFormat="1" ht="15" customHeight="1" x14ac:dyDescent="0.25">
      <c r="B299" s="8" t="s">
        <v>499</v>
      </c>
      <c r="C299" s="8" t="s">
        <v>500</v>
      </c>
      <c r="D299" s="7"/>
      <c r="E299" s="7"/>
      <c r="F299" s="7"/>
      <c r="G299" s="7"/>
    </row>
    <row r="300" spans="1:7" ht="15" customHeight="1" x14ac:dyDescent="0.25">
      <c r="A300" s="11">
        <v>113</v>
      </c>
      <c r="B300" s="12" t="s">
        <v>501</v>
      </c>
      <c r="C300" s="11" t="s">
        <v>502</v>
      </c>
      <c r="D300" s="13" t="s">
        <v>284</v>
      </c>
      <c r="E300" s="14">
        <v>2</v>
      </c>
      <c r="F300" s="15"/>
      <c r="G300" s="14">
        <f>F300*E300</f>
        <v>0</v>
      </c>
    </row>
    <row r="301" spans="1:7" ht="15" customHeight="1" x14ac:dyDescent="0.25">
      <c r="A301" s="11">
        <v>114</v>
      </c>
      <c r="B301" s="12" t="s">
        <v>503</v>
      </c>
      <c r="C301" s="11" t="s">
        <v>504</v>
      </c>
      <c r="D301" s="13" t="s">
        <v>67</v>
      </c>
      <c r="E301" s="14">
        <v>12</v>
      </c>
      <c r="F301" s="15"/>
      <c r="G301" s="14">
        <f>F301*E301</f>
        <v>0</v>
      </c>
    </row>
    <row r="302" spans="1:7" ht="15" customHeight="1" x14ac:dyDescent="0.25">
      <c r="A302" s="11">
        <v>115</v>
      </c>
      <c r="B302" s="12" t="s">
        <v>505</v>
      </c>
      <c r="C302" s="11" t="s">
        <v>506</v>
      </c>
      <c r="D302" s="13" t="s">
        <v>284</v>
      </c>
      <c r="E302" s="14">
        <v>2</v>
      </c>
      <c r="F302" s="15"/>
      <c r="G302" s="14">
        <f>F302*E302</f>
        <v>0</v>
      </c>
    </row>
    <row r="303" spans="1:7" s="1" customFormat="1" x14ac:dyDescent="0.25">
      <c r="C303" s="19" t="s">
        <v>507</v>
      </c>
      <c r="D303" s="19"/>
      <c r="E303" s="19"/>
      <c r="F303" s="19"/>
      <c r="G303" s="10">
        <f>SUM(G300:G302)</f>
        <v>0</v>
      </c>
    </row>
    <row r="304" spans="1:7" s="2" customFormat="1" ht="15" customHeight="1" x14ac:dyDescent="0.25">
      <c r="B304" s="8" t="s">
        <v>508</v>
      </c>
      <c r="C304" s="8" t="s">
        <v>509</v>
      </c>
      <c r="D304" s="7"/>
      <c r="E304" s="7"/>
      <c r="F304" s="7"/>
      <c r="G304" s="7"/>
    </row>
    <row r="305" spans="1:7" ht="15" customHeight="1" x14ac:dyDescent="0.25">
      <c r="A305" s="11">
        <v>116</v>
      </c>
      <c r="B305" s="12" t="s">
        <v>510</v>
      </c>
      <c r="C305" s="11" t="s">
        <v>511</v>
      </c>
      <c r="D305" s="13" t="s">
        <v>67</v>
      </c>
      <c r="E305" s="14">
        <v>15.8</v>
      </c>
      <c r="F305" s="15"/>
      <c r="G305" s="14">
        <f>F305*E305</f>
        <v>0</v>
      </c>
    </row>
    <row r="306" spans="1:7" ht="15" customHeight="1" x14ac:dyDescent="0.25">
      <c r="A306" s="11">
        <v>117</v>
      </c>
      <c r="B306" s="12" t="s">
        <v>512</v>
      </c>
      <c r="C306" s="11" t="s">
        <v>513</v>
      </c>
      <c r="D306" s="13" t="s">
        <v>284</v>
      </c>
      <c r="E306" s="14">
        <v>1</v>
      </c>
      <c r="F306" s="15"/>
      <c r="G306" s="14">
        <f>F306*E306</f>
        <v>0</v>
      </c>
    </row>
    <row r="307" spans="1:7" s="1" customFormat="1" x14ac:dyDescent="0.25">
      <c r="C307" s="19" t="s">
        <v>514</v>
      </c>
      <c r="D307" s="19"/>
      <c r="E307" s="19"/>
      <c r="F307" s="19"/>
      <c r="G307" s="10">
        <f>SUM(G305:G306)</f>
        <v>0</v>
      </c>
    </row>
    <row r="308" spans="1:7" s="1" customFormat="1" x14ac:dyDescent="0.25">
      <c r="C308" s="19" t="s">
        <v>515</v>
      </c>
      <c r="D308" s="19"/>
      <c r="E308" s="19"/>
      <c r="F308" s="19"/>
      <c r="G308" s="10">
        <f>G303+G307</f>
        <v>0</v>
      </c>
    </row>
    <row r="309" spans="1:7" s="1" customFormat="1" x14ac:dyDescent="0.25">
      <c r="C309" s="19" t="s">
        <v>516</v>
      </c>
      <c r="D309" s="19"/>
      <c r="E309" s="19"/>
      <c r="F309" s="19"/>
      <c r="G309" s="10">
        <f>G308</f>
        <v>0</v>
      </c>
    </row>
    <row r="311" spans="1:7" s="2" customFormat="1" ht="15" customHeight="1" x14ac:dyDescent="0.25">
      <c r="B311" s="8" t="s">
        <v>517</v>
      </c>
      <c r="C311" s="8" t="s">
        <v>518</v>
      </c>
      <c r="D311" s="7"/>
      <c r="E311" s="7"/>
      <c r="F311" s="7"/>
      <c r="G311" s="7"/>
    </row>
    <row r="312" spans="1:7" s="2" customFormat="1" ht="15" customHeight="1" x14ac:dyDescent="0.25">
      <c r="B312" s="8" t="s">
        <v>519</v>
      </c>
      <c r="C312" s="8" t="s">
        <v>520</v>
      </c>
      <c r="D312" s="7"/>
      <c r="E312" s="7"/>
      <c r="F312" s="7"/>
      <c r="G312" s="7"/>
    </row>
    <row r="313" spans="1:7" s="2" customFormat="1" ht="15" customHeight="1" x14ac:dyDescent="0.25">
      <c r="B313" s="8" t="s">
        <v>521</v>
      </c>
      <c r="C313" s="8" t="s">
        <v>522</v>
      </c>
      <c r="D313" s="7"/>
      <c r="E313" s="7"/>
      <c r="F313" s="7"/>
      <c r="G313" s="7"/>
    </row>
    <row r="314" spans="1:7" ht="15" customHeight="1" x14ac:dyDescent="0.25">
      <c r="A314" s="11">
        <v>118</v>
      </c>
      <c r="B314" s="12" t="s">
        <v>523</v>
      </c>
      <c r="C314" s="11" t="s">
        <v>524</v>
      </c>
      <c r="D314" s="13" t="s">
        <v>284</v>
      </c>
      <c r="E314" s="14">
        <v>2</v>
      </c>
      <c r="F314" s="15"/>
      <c r="G314" s="14">
        <f>F314*E314</f>
        <v>0</v>
      </c>
    </row>
    <row r="315" spans="1:7" s="1" customFormat="1" x14ac:dyDescent="0.25">
      <c r="C315" s="19" t="s">
        <v>525</v>
      </c>
      <c r="D315" s="19"/>
      <c r="E315" s="19"/>
      <c r="F315" s="19"/>
      <c r="G315" s="10">
        <f>SUM(G314:G314)</f>
        <v>0</v>
      </c>
    </row>
    <row r="316" spans="1:7" s="1" customFormat="1" x14ac:dyDescent="0.25">
      <c r="C316" s="19" t="s">
        <v>526</v>
      </c>
      <c r="D316" s="19"/>
      <c r="E316" s="19"/>
      <c r="F316" s="19"/>
      <c r="G316" s="10">
        <f>G315</f>
        <v>0</v>
      </c>
    </row>
    <row r="317" spans="1:7" s="1" customFormat="1" x14ac:dyDescent="0.25">
      <c r="C317" s="19" t="s">
        <v>527</v>
      </c>
      <c r="D317" s="19"/>
      <c r="E317" s="19"/>
      <c r="F317" s="19"/>
      <c r="G317" s="10">
        <f>G316</f>
        <v>0</v>
      </c>
    </row>
    <row r="319" spans="1:7" s="2" customFormat="1" ht="15" customHeight="1" x14ac:dyDescent="0.25">
      <c r="B319" s="8" t="s">
        <v>528</v>
      </c>
      <c r="C319" s="8" t="s">
        <v>529</v>
      </c>
      <c r="D319" s="7"/>
      <c r="E319" s="7"/>
      <c r="F319" s="7"/>
      <c r="G319" s="7"/>
    </row>
    <row r="320" spans="1:7" s="2" customFormat="1" ht="15" customHeight="1" x14ac:dyDescent="0.25">
      <c r="B320" s="8" t="s">
        <v>530</v>
      </c>
      <c r="C320" s="8" t="s">
        <v>531</v>
      </c>
      <c r="D320" s="7"/>
      <c r="E320" s="7"/>
      <c r="F320" s="7"/>
      <c r="G320" s="7"/>
    </row>
    <row r="321" spans="1:7" s="2" customFormat="1" ht="15" customHeight="1" x14ac:dyDescent="0.25">
      <c r="B321" s="8" t="s">
        <v>532</v>
      </c>
      <c r="C321" s="8" t="s">
        <v>533</v>
      </c>
      <c r="D321" s="7"/>
      <c r="E321" s="7"/>
      <c r="F321" s="7"/>
      <c r="G321" s="7"/>
    </row>
    <row r="322" spans="1:7" ht="15" customHeight="1" x14ac:dyDescent="0.25">
      <c r="A322" s="11">
        <v>119</v>
      </c>
      <c r="B322" s="12" t="s">
        <v>534</v>
      </c>
      <c r="C322" s="11" t="s">
        <v>535</v>
      </c>
      <c r="D322" s="13" t="s">
        <v>96</v>
      </c>
      <c r="E322" s="14">
        <v>11.68</v>
      </c>
      <c r="F322" s="15"/>
      <c r="G322" s="14">
        <f>F322*E322</f>
        <v>0</v>
      </c>
    </row>
    <row r="323" spans="1:7" s="1" customFormat="1" x14ac:dyDescent="0.25">
      <c r="C323" s="19" t="s">
        <v>536</v>
      </c>
      <c r="D323" s="19"/>
      <c r="E323" s="19"/>
      <c r="F323" s="19"/>
      <c r="G323" s="10">
        <f>SUM(G322:G322)</f>
        <v>0</v>
      </c>
    </row>
    <row r="324" spans="1:7" s="1" customFormat="1" x14ac:dyDescent="0.25">
      <c r="C324" s="19" t="s">
        <v>537</v>
      </c>
      <c r="D324" s="19"/>
      <c r="E324" s="19"/>
      <c r="F324" s="19"/>
      <c r="G324" s="10">
        <f>G323</f>
        <v>0</v>
      </c>
    </row>
    <row r="325" spans="1:7" s="1" customFormat="1" x14ac:dyDescent="0.25">
      <c r="C325" s="19" t="s">
        <v>538</v>
      </c>
      <c r="D325" s="19"/>
      <c r="E325" s="19"/>
      <c r="F325" s="19"/>
      <c r="G325" s="10">
        <f>G324</f>
        <v>0</v>
      </c>
    </row>
    <row r="327" spans="1:7" s="2" customFormat="1" ht="15" customHeight="1" x14ac:dyDescent="0.25">
      <c r="B327" s="8" t="s">
        <v>539</v>
      </c>
      <c r="C327" s="8" t="s">
        <v>540</v>
      </c>
      <c r="D327" s="7"/>
      <c r="E327" s="7"/>
      <c r="F327" s="7"/>
      <c r="G327" s="7"/>
    </row>
    <row r="328" spans="1:7" s="2" customFormat="1" ht="15" customHeight="1" x14ac:dyDescent="0.25">
      <c r="B328" s="8" t="s">
        <v>541</v>
      </c>
      <c r="C328" s="8" t="s">
        <v>542</v>
      </c>
      <c r="D328" s="7"/>
      <c r="E328" s="7"/>
      <c r="F328" s="7"/>
      <c r="G328" s="7"/>
    </row>
    <row r="329" spans="1:7" s="2" customFormat="1" ht="15" customHeight="1" x14ac:dyDescent="0.25">
      <c r="B329" s="8" t="s">
        <v>543</v>
      </c>
      <c r="C329" s="8" t="s">
        <v>544</v>
      </c>
      <c r="D329" s="7"/>
      <c r="E329" s="7"/>
      <c r="F329" s="7"/>
      <c r="G329" s="7"/>
    </row>
    <row r="330" spans="1:7" ht="15" customHeight="1" x14ac:dyDescent="0.25">
      <c r="A330" s="11">
        <v>120</v>
      </c>
      <c r="B330" s="12" t="s">
        <v>545</v>
      </c>
      <c r="C330" s="11" t="s">
        <v>546</v>
      </c>
      <c r="D330" s="13" t="s">
        <v>284</v>
      </c>
      <c r="E330" s="14">
        <v>1</v>
      </c>
      <c r="F330" s="15"/>
      <c r="G330" s="14">
        <f>F330*E330</f>
        <v>0</v>
      </c>
    </row>
    <row r="331" spans="1:7" s="1" customFormat="1" x14ac:dyDescent="0.25">
      <c r="C331" s="19" t="s">
        <v>547</v>
      </c>
      <c r="D331" s="19"/>
      <c r="E331" s="19"/>
      <c r="F331" s="19"/>
      <c r="G331" s="10">
        <f>SUM(G330:G330)</f>
        <v>0</v>
      </c>
    </row>
    <row r="332" spans="1:7" s="2" customFormat="1" ht="15" customHeight="1" x14ac:dyDescent="0.25">
      <c r="B332" s="8" t="s">
        <v>548</v>
      </c>
      <c r="C332" s="8" t="s">
        <v>549</v>
      </c>
      <c r="D332" s="7"/>
      <c r="E332" s="7"/>
      <c r="F332" s="7"/>
      <c r="G332" s="7"/>
    </row>
    <row r="333" spans="1:7" ht="15" customHeight="1" x14ac:dyDescent="0.25">
      <c r="A333" s="11">
        <v>121</v>
      </c>
      <c r="B333" s="12" t="s">
        <v>550</v>
      </c>
      <c r="C333" s="11" t="s">
        <v>551</v>
      </c>
      <c r="D333" s="13" t="s">
        <v>284</v>
      </c>
      <c r="E333" s="14">
        <v>1</v>
      </c>
      <c r="F333" s="15"/>
      <c r="G333" s="14">
        <f>F333*E333</f>
        <v>0</v>
      </c>
    </row>
    <row r="334" spans="1:7" s="1" customFormat="1" x14ac:dyDescent="0.25">
      <c r="C334" s="19" t="s">
        <v>552</v>
      </c>
      <c r="D334" s="19"/>
      <c r="E334" s="19"/>
      <c r="F334" s="19"/>
      <c r="G334" s="10">
        <f>SUM(G333:G333)</f>
        <v>0</v>
      </c>
    </row>
    <row r="335" spans="1:7" s="2" customFormat="1" ht="15" customHeight="1" x14ac:dyDescent="0.25">
      <c r="B335" s="8" t="s">
        <v>553</v>
      </c>
      <c r="C335" s="8" t="s">
        <v>554</v>
      </c>
      <c r="D335" s="7"/>
      <c r="E335" s="7"/>
      <c r="F335" s="7"/>
      <c r="G335" s="7"/>
    </row>
    <row r="336" spans="1:7" ht="15" customHeight="1" x14ac:dyDescent="0.25">
      <c r="A336" s="11">
        <v>122</v>
      </c>
      <c r="B336" s="12" t="s">
        <v>555</v>
      </c>
      <c r="C336" s="11" t="s">
        <v>556</v>
      </c>
      <c r="D336" s="13" t="s">
        <v>284</v>
      </c>
      <c r="E336" s="14">
        <v>1</v>
      </c>
      <c r="F336" s="15"/>
      <c r="G336" s="14">
        <f>F336*E336</f>
        <v>0</v>
      </c>
    </row>
    <row r="337" spans="1:7" s="1" customFormat="1" x14ac:dyDescent="0.25">
      <c r="C337" s="19" t="s">
        <v>557</v>
      </c>
      <c r="D337" s="19"/>
      <c r="E337" s="19"/>
      <c r="F337" s="19"/>
      <c r="G337" s="10">
        <f>SUM(G336:G336)</f>
        <v>0</v>
      </c>
    </row>
    <row r="338" spans="1:7" s="1" customFormat="1" x14ac:dyDescent="0.25">
      <c r="C338" s="19" t="s">
        <v>558</v>
      </c>
      <c r="D338" s="19"/>
      <c r="E338" s="19"/>
      <c r="F338" s="19"/>
      <c r="G338" s="10">
        <f>G331+G334+G337</f>
        <v>0</v>
      </c>
    </row>
    <row r="339" spans="1:7" s="2" customFormat="1" ht="15" customHeight="1" x14ac:dyDescent="0.25">
      <c r="B339" s="8" t="s">
        <v>559</v>
      </c>
      <c r="C339" s="8" t="s">
        <v>560</v>
      </c>
      <c r="D339" s="7"/>
      <c r="E339" s="7"/>
      <c r="F339" s="7"/>
      <c r="G339" s="7"/>
    </row>
    <row r="340" spans="1:7" s="2" customFormat="1" ht="15" customHeight="1" x14ac:dyDescent="0.25">
      <c r="B340" s="8" t="s">
        <v>561</v>
      </c>
      <c r="C340" s="8" t="s">
        <v>562</v>
      </c>
      <c r="D340" s="7"/>
      <c r="E340" s="7"/>
      <c r="F340" s="7"/>
      <c r="G340" s="7"/>
    </row>
    <row r="341" spans="1:7" ht="15" customHeight="1" x14ac:dyDescent="0.25">
      <c r="A341" s="11">
        <v>123</v>
      </c>
      <c r="B341" s="12" t="s">
        <v>563</v>
      </c>
      <c r="C341" s="11" t="s">
        <v>564</v>
      </c>
      <c r="D341" s="13" t="s">
        <v>284</v>
      </c>
      <c r="E341" s="14">
        <v>1</v>
      </c>
      <c r="F341" s="15"/>
      <c r="G341" s="14">
        <f>F341*E341</f>
        <v>0</v>
      </c>
    </row>
    <row r="342" spans="1:7" s="1" customFormat="1" x14ac:dyDescent="0.25">
      <c r="C342" s="19" t="s">
        <v>565</v>
      </c>
      <c r="D342" s="19"/>
      <c r="E342" s="19"/>
      <c r="F342" s="19"/>
      <c r="G342" s="10">
        <f>SUM(G341:G341)</f>
        <v>0</v>
      </c>
    </row>
    <row r="343" spans="1:7" s="1" customFormat="1" x14ac:dyDescent="0.25">
      <c r="C343" s="19" t="s">
        <v>566</v>
      </c>
      <c r="D343" s="19"/>
      <c r="E343" s="19"/>
      <c r="F343" s="19"/>
      <c r="G343" s="10">
        <f>G342</f>
        <v>0</v>
      </c>
    </row>
    <row r="344" spans="1:7" s="2" customFormat="1" ht="15" customHeight="1" x14ac:dyDescent="0.25">
      <c r="B344" s="8" t="s">
        <v>567</v>
      </c>
      <c r="C344" s="8" t="s">
        <v>568</v>
      </c>
      <c r="D344" s="7"/>
      <c r="E344" s="7"/>
      <c r="F344" s="7"/>
      <c r="G344" s="7"/>
    </row>
    <row r="345" spans="1:7" s="2" customFormat="1" ht="15" customHeight="1" x14ac:dyDescent="0.25">
      <c r="B345" s="8" t="s">
        <v>569</v>
      </c>
      <c r="C345" s="8" t="s">
        <v>570</v>
      </c>
      <c r="D345" s="7"/>
      <c r="E345" s="7"/>
      <c r="F345" s="7"/>
      <c r="G345" s="7"/>
    </row>
    <row r="346" spans="1:7" ht="15" customHeight="1" x14ac:dyDescent="0.25">
      <c r="A346" s="11">
        <v>124</v>
      </c>
      <c r="B346" s="12" t="s">
        <v>571</v>
      </c>
      <c r="C346" s="11" t="s">
        <v>572</v>
      </c>
      <c r="D346" s="13" t="s">
        <v>284</v>
      </c>
      <c r="E346" s="14">
        <v>1</v>
      </c>
      <c r="F346" s="15"/>
      <c r="G346" s="14">
        <f>F346*E346</f>
        <v>0</v>
      </c>
    </row>
    <row r="347" spans="1:7" s="1" customFormat="1" x14ac:dyDescent="0.25">
      <c r="C347" s="19" t="s">
        <v>573</v>
      </c>
      <c r="D347" s="19"/>
      <c r="E347" s="19"/>
      <c r="F347" s="19"/>
      <c r="G347" s="10">
        <f>SUM(G346:G346)</f>
        <v>0</v>
      </c>
    </row>
    <row r="348" spans="1:7" s="2" customFormat="1" ht="15" customHeight="1" x14ac:dyDescent="0.25">
      <c r="B348" s="8" t="s">
        <v>574</v>
      </c>
      <c r="C348" s="8" t="s">
        <v>575</v>
      </c>
      <c r="D348" s="7"/>
      <c r="E348" s="7"/>
      <c r="F348" s="7"/>
      <c r="G348" s="7"/>
    </row>
    <row r="349" spans="1:7" ht="15" customHeight="1" x14ac:dyDescent="0.25">
      <c r="A349" s="11">
        <v>125</v>
      </c>
      <c r="B349" s="12" t="s">
        <v>576</v>
      </c>
      <c r="C349" s="11" t="s">
        <v>577</v>
      </c>
      <c r="D349" s="13" t="s">
        <v>284</v>
      </c>
      <c r="E349" s="14">
        <v>1</v>
      </c>
      <c r="F349" s="15"/>
      <c r="G349" s="14">
        <f>F349*E349</f>
        <v>0</v>
      </c>
    </row>
    <row r="350" spans="1:7" s="1" customFormat="1" x14ac:dyDescent="0.25">
      <c r="C350" s="19" t="s">
        <v>578</v>
      </c>
      <c r="D350" s="19"/>
      <c r="E350" s="19"/>
      <c r="F350" s="19"/>
      <c r="G350" s="10">
        <f>SUM(G349:G349)</f>
        <v>0</v>
      </c>
    </row>
    <row r="351" spans="1:7" s="2" customFormat="1" ht="15" customHeight="1" x14ac:dyDescent="0.25">
      <c r="B351" s="8" t="s">
        <v>579</v>
      </c>
      <c r="C351" s="8" t="s">
        <v>580</v>
      </c>
      <c r="D351" s="7"/>
      <c r="E351" s="7"/>
      <c r="F351" s="7"/>
      <c r="G351" s="7"/>
    </row>
    <row r="352" spans="1:7" ht="15" customHeight="1" x14ac:dyDescent="0.25">
      <c r="A352" s="11">
        <v>126</v>
      </c>
      <c r="B352" s="12" t="s">
        <v>581</v>
      </c>
      <c r="C352" s="11" t="s">
        <v>582</v>
      </c>
      <c r="D352" s="13" t="s">
        <v>284</v>
      </c>
      <c r="E352" s="14">
        <v>1</v>
      </c>
      <c r="F352" s="15"/>
      <c r="G352" s="14">
        <f>F352*E352</f>
        <v>0</v>
      </c>
    </row>
    <row r="353" spans="1:7" s="1" customFormat="1" x14ac:dyDescent="0.25">
      <c r="C353" s="19" t="s">
        <v>583</v>
      </c>
      <c r="D353" s="19"/>
      <c r="E353" s="19"/>
      <c r="F353" s="19"/>
      <c r="G353" s="10">
        <f>SUM(G352:G352)</f>
        <v>0</v>
      </c>
    </row>
    <row r="354" spans="1:7" s="1" customFormat="1" x14ac:dyDescent="0.25">
      <c r="C354" s="19" t="s">
        <v>584</v>
      </c>
      <c r="D354" s="19"/>
      <c r="E354" s="19"/>
      <c r="F354" s="19"/>
      <c r="G354" s="10">
        <f>G347+G350+G353</f>
        <v>0</v>
      </c>
    </row>
    <row r="355" spans="1:7" s="1" customFormat="1" x14ac:dyDescent="0.25">
      <c r="C355" s="19" t="s">
        <v>585</v>
      </c>
      <c r="D355" s="19"/>
      <c r="E355" s="19"/>
      <c r="F355" s="19"/>
      <c r="G355" s="10">
        <f>G338+G343+G354</f>
        <v>0</v>
      </c>
    </row>
    <row r="357" spans="1:7" s="2" customFormat="1" ht="15" customHeight="1" x14ac:dyDescent="0.25">
      <c r="B357" s="8" t="s">
        <v>586</v>
      </c>
      <c r="C357" s="8" t="s">
        <v>587</v>
      </c>
      <c r="D357" s="7"/>
      <c r="E357" s="7"/>
      <c r="F357" s="7"/>
      <c r="G357" s="7"/>
    </row>
    <row r="358" spans="1:7" s="2" customFormat="1" ht="15" customHeight="1" x14ac:dyDescent="0.25">
      <c r="B358" s="8" t="s">
        <v>588</v>
      </c>
      <c r="C358" s="8" t="s">
        <v>589</v>
      </c>
      <c r="D358" s="7"/>
      <c r="E358" s="7"/>
      <c r="F358" s="7"/>
      <c r="G358" s="7"/>
    </row>
    <row r="359" spans="1:7" s="2" customFormat="1" ht="15" customHeight="1" x14ac:dyDescent="0.25">
      <c r="B359" s="8" t="s">
        <v>590</v>
      </c>
      <c r="C359" s="8" t="s">
        <v>591</v>
      </c>
      <c r="D359" s="7"/>
      <c r="E359" s="7"/>
      <c r="F359" s="7"/>
      <c r="G359" s="7"/>
    </row>
    <row r="360" spans="1:7" ht="15" customHeight="1" x14ac:dyDescent="0.25">
      <c r="A360" s="11">
        <v>127</v>
      </c>
      <c r="B360" s="12" t="s">
        <v>592</v>
      </c>
      <c r="C360" s="11" t="s">
        <v>593</v>
      </c>
      <c r="D360" s="13" t="s">
        <v>284</v>
      </c>
      <c r="E360" s="14">
        <v>2</v>
      </c>
      <c r="F360" s="15"/>
      <c r="G360" s="14">
        <f>F360*E360</f>
        <v>0</v>
      </c>
    </row>
    <row r="361" spans="1:7" ht="15" customHeight="1" x14ac:dyDescent="0.25">
      <c r="A361" s="11">
        <v>128</v>
      </c>
      <c r="B361" s="12" t="s">
        <v>594</v>
      </c>
      <c r="C361" s="11" t="s">
        <v>595</v>
      </c>
      <c r="D361" s="13" t="s">
        <v>284</v>
      </c>
      <c r="E361" s="14">
        <v>2</v>
      </c>
      <c r="F361" s="15"/>
      <c r="G361" s="14">
        <f>F361*E361</f>
        <v>0</v>
      </c>
    </row>
    <row r="362" spans="1:7" s="1" customFormat="1" x14ac:dyDescent="0.25">
      <c r="C362" s="19" t="s">
        <v>596</v>
      </c>
      <c r="D362" s="19"/>
      <c r="E362" s="19"/>
      <c r="F362" s="19"/>
      <c r="G362" s="10">
        <f>SUM(G360:G361)</f>
        <v>0</v>
      </c>
    </row>
    <row r="363" spans="1:7" s="1" customFormat="1" x14ac:dyDescent="0.25">
      <c r="C363" s="19" t="s">
        <v>597</v>
      </c>
      <c r="D363" s="19"/>
      <c r="E363" s="19"/>
      <c r="F363" s="19"/>
      <c r="G363" s="10">
        <f>G362</f>
        <v>0</v>
      </c>
    </row>
    <row r="364" spans="1:7" s="2" customFormat="1" ht="15" customHeight="1" x14ac:dyDescent="0.25">
      <c r="B364" s="8" t="s">
        <v>598</v>
      </c>
      <c r="C364" s="8" t="s">
        <v>599</v>
      </c>
      <c r="D364" s="7"/>
      <c r="E364" s="7"/>
      <c r="F364" s="7"/>
      <c r="G364" s="7"/>
    </row>
    <row r="365" spans="1:7" s="2" customFormat="1" ht="15" customHeight="1" x14ac:dyDescent="0.25">
      <c r="B365" s="8" t="s">
        <v>600</v>
      </c>
      <c r="C365" s="8" t="s">
        <v>601</v>
      </c>
      <c r="D365" s="7"/>
      <c r="E365" s="7"/>
      <c r="F365" s="7"/>
      <c r="G365" s="7"/>
    </row>
    <row r="366" spans="1:7" ht="15" customHeight="1" x14ac:dyDescent="0.25">
      <c r="A366" s="11">
        <v>129</v>
      </c>
      <c r="B366" s="12" t="s">
        <v>602</v>
      </c>
      <c r="C366" s="11" t="s">
        <v>603</v>
      </c>
      <c r="D366" s="13" t="s">
        <v>67</v>
      </c>
      <c r="E366" s="14">
        <v>150</v>
      </c>
      <c r="F366" s="15"/>
      <c r="G366" s="14">
        <f>F366*E366</f>
        <v>0</v>
      </c>
    </row>
    <row r="367" spans="1:7" s="1" customFormat="1" x14ac:dyDescent="0.25">
      <c r="C367" s="19" t="s">
        <v>604</v>
      </c>
      <c r="D367" s="19"/>
      <c r="E367" s="19"/>
      <c r="F367" s="19"/>
      <c r="G367" s="10">
        <f>SUM(G366:G366)</f>
        <v>0</v>
      </c>
    </row>
    <row r="368" spans="1:7" s="1" customFormat="1" x14ac:dyDescent="0.25">
      <c r="C368" s="19" t="s">
        <v>605</v>
      </c>
      <c r="D368" s="19"/>
      <c r="E368" s="19"/>
      <c r="F368" s="19"/>
      <c r="G368" s="10">
        <f>G367</f>
        <v>0</v>
      </c>
    </row>
    <row r="369" spans="1:7" s="2" customFormat="1" ht="15" customHeight="1" x14ac:dyDescent="0.25">
      <c r="B369" s="8" t="s">
        <v>606</v>
      </c>
      <c r="C369" s="8" t="s">
        <v>607</v>
      </c>
      <c r="D369" s="7"/>
      <c r="E369" s="7"/>
      <c r="F369" s="7"/>
      <c r="G369" s="7"/>
    </row>
    <row r="370" spans="1:7" s="2" customFormat="1" ht="15" customHeight="1" x14ac:dyDescent="0.25">
      <c r="B370" s="8" t="s">
        <v>608</v>
      </c>
      <c r="C370" s="8" t="s">
        <v>609</v>
      </c>
      <c r="D370" s="7"/>
      <c r="E370" s="7"/>
      <c r="F370" s="7"/>
      <c r="G370" s="7"/>
    </row>
    <row r="371" spans="1:7" ht="15" customHeight="1" x14ac:dyDescent="0.25">
      <c r="A371" s="11">
        <v>130</v>
      </c>
      <c r="B371" s="12" t="s">
        <v>610</v>
      </c>
      <c r="C371" s="11" t="s">
        <v>611</v>
      </c>
      <c r="D371" s="13" t="s">
        <v>284</v>
      </c>
      <c r="E371" s="14">
        <v>2</v>
      </c>
      <c r="F371" s="15"/>
      <c r="G371" s="14">
        <f>F371*E371</f>
        <v>0</v>
      </c>
    </row>
    <row r="372" spans="1:7" s="1" customFormat="1" x14ac:dyDescent="0.25">
      <c r="C372" s="19" t="s">
        <v>612</v>
      </c>
      <c r="D372" s="19"/>
      <c r="E372" s="19"/>
      <c r="F372" s="19"/>
      <c r="G372" s="10">
        <f>SUM(G371:G371)</f>
        <v>0</v>
      </c>
    </row>
    <row r="373" spans="1:7" s="1" customFormat="1" x14ac:dyDescent="0.25">
      <c r="C373" s="19" t="s">
        <v>613</v>
      </c>
      <c r="D373" s="19"/>
      <c r="E373" s="19"/>
      <c r="F373" s="19"/>
      <c r="G373" s="10">
        <f>G372</f>
        <v>0</v>
      </c>
    </row>
    <row r="374" spans="1:7" s="1" customFormat="1" x14ac:dyDescent="0.25">
      <c r="C374" s="19" t="s">
        <v>614</v>
      </c>
      <c r="D374" s="19"/>
      <c r="E374" s="19"/>
      <c r="F374" s="19"/>
      <c r="G374" s="10">
        <f>G363+G368+G373</f>
        <v>0</v>
      </c>
    </row>
    <row r="376" spans="1:7" s="2" customFormat="1" ht="15" customHeight="1" x14ac:dyDescent="0.25">
      <c r="B376" s="8" t="s">
        <v>615</v>
      </c>
      <c r="C376" s="8" t="s">
        <v>616</v>
      </c>
      <c r="D376" s="7"/>
      <c r="E376" s="7"/>
      <c r="F376" s="7"/>
      <c r="G376" s="7"/>
    </row>
    <row r="377" spans="1:7" s="2" customFormat="1" ht="15" customHeight="1" x14ac:dyDescent="0.25">
      <c r="B377" s="8" t="s">
        <v>617</v>
      </c>
      <c r="C377" s="8" t="s">
        <v>618</v>
      </c>
      <c r="D377" s="7"/>
      <c r="E377" s="7"/>
      <c r="F377" s="7"/>
      <c r="G377" s="7"/>
    </row>
    <row r="378" spans="1:7" s="2" customFormat="1" ht="15" customHeight="1" x14ac:dyDescent="0.25">
      <c r="B378" s="8" t="s">
        <v>619</v>
      </c>
      <c r="C378" s="8" t="s">
        <v>620</v>
      </c>
      <c r="D378" s="7"/>
      <c r="E378" s="7"/>
      <c r="F378" s="7"/>
      <c r="G378" s="7"/>
    </row>
    <row r="379" spans="1:7" ht="15" customHeight="1" x14ac:dyDescent="0.25">
      <c r="A379" s="11">
        <v>131</v>
      </c>
      <c r="B379" s="12" t="s">
        <v>621</v>
      </c>
      <c r="C379" s="11" t="s">
        <v>622</v>
      </c>
      <c r="D379" s="13" t="s">
        <v>623</v>
      </c>
      <c r="E379" s="14">
        <v>1</v>
      </c>
      <c r="F379" s="15"/>
      <c r="G379" s="14">
        <f>F379*E379</f>
        <v>0</v>
      </c>
    </row>
    <row r="380" spans="1:7" s="1" customFormat="1" x14ac:dyDescent="0.25">
      <c r="C380" s="19" t="s">
        <v>624</v>
      </c>
      <c r="D380" s="19"/>
      <c r="E380" s="19"/>
      <c r="F380" s="19"/>
      <c r="G380" s="10">
        <f>SUM(G379:G379)</f>
        <v>0</v>
      </c>
    </row>
    <row r="381" spans="1:7" s="2" customFormat="1" ht="15" customHeight="1" x14ac:dyDescent="0.25">
      <c r="B381" s="8" t="s">
        <v>625</v>
      </c>
      <c r="C381" s="8" t="s">
        <v>626</v>
      </c>
      <c r="D381" s="7"/>
      <c r="E381" s="7"/>
      <c r="F381" s="7"/>
      <c r="G381" s="7"/>
    </row>
    <row r="382" spans="1:7" ht="15" customHeight="1" x14ac:dyDescent="0.25">
      <c r="A382" s="11">
        <v>132</v>
      </c>
      <c r="B382" s="12" t="s">
        <v>627</v>
      </c>
      <c r="C382" s="11" t="s">
        <v>628</v>
      </c>
      <c r="D382" s="13" t="s">
        <v>96</v>
      </c>
      <c r="E382" s="14">
        <v>72</v>
      </c>
      <c r="F382" s="15"/>
      <c r="G382" s="14">
        <f>F382*E382</f>
        <v>0</v>
      </c>
    </row>
    <row r="383" spans="1:7" s="1" customFormat="1" x14ac:dyDescent="0.25">
      <c r="C383" s="19" t="s">
        <v>629</v>
      </c>
      <c r="D383" s="19"/>
      <c r="E383" s="19"/>
      <c r="F383" s="19"/>
      <c r="G383" s="10">
        <f>SUM(G382:G382)</f>
        <v>0</v>
      </c>
    </row>
    <row r="384" spans="1:7" s="2" customFormat="1" ht="15" customHeight="1" x14ac:dyDescent="0.25">
      <c r="B384" s="8" t="s">
        <v>630</v>
      </c>
      <c r="C384" s="8" t="s">
        <v>631</v>
      </c>
      <c r="D384" s="7"/>
      <c r="E384" s="7"/>
      <c r="F384" s="7"/>
      <c r="G384" s="7"/>
    </row>
    <row r="385" spans="1:7" ht="15" customHeight="1" x14ac:dyDescent="0.25">
      <c r="A385" s="11">
        <v>133</v>
      </c>
      <c r="B385" s="12" t="s">
        <v>632</v>
      </c>
      <c r="C385" s="11" t="s">
        <v>633</v>
      </c>
      <c r="D385" s="13" t="s">
        <v>195</v>
      </c>
      <c r="E385" s="14">
        <v>758.88</v>
      </c>
      <c r="F385" s="15"/>
      <c r="G385" s="14">
        <f>F385*E385</f>
        <v>0</v>
      </c>
    </row>
    <row r="386" spans="1:7" s="1" customFormat="1" x14ac:dyDescent="0.25">
      <c r="C386" s="19" t="s">
        <v>634</v>
      </c>
      <c r="D386" s="19"/>
      <c r="E386" s="19"/>
      <c r="F386" s="19"/>
      <c r="G386" s="10">
        <f>SUM(G385:G385)</f>
        <v>0</v>
      </c>
    </row>
    <row r="387" spans="1:7" s="1" customFormat="1" x14ac:dyDescent="0.25">
      <c r="C387" s="19" t="s">
        <v>635</v>
      </c>
      <c r="D387" s="19"/>
      <c r="E387" s="19"/>
      <c r="F387" s="19"/>
      <c r="G387" s="10">
        <f>G380+G383+G386</f>
        <v>0</v>
      </c>
    </row>
    <row r="388" spans="1:7" s="2" customFormat="1" ht="15" customHeight="1" x14ac:dyDescent="0.25">
      <c r="B388" s="8" t="s">
        <v>636</v>
      </c>
      <c r="C388" s="8" t="s">
        <v>637</v>
      </c>
      <c r="D388" s="7"/>
      <c r="E388" s="7"/>
      <c r="F388" s="7"/>
      <c r="G388" s="7"/>
    </row>
    <row r="389" spans="1:7" s="2" customFormat="1" ht="15" customHeight="1" x14ac:dyDescent="0.25">
      <c r="B389" s="8" t="s">
        <v>638</v>
      </c>
      <c r="C389" s="8" t="s">
        <v>639</v>
      </c>
      <c r="D389" s="7"/>
      <c r="E389" s="7"/>
      <c r="F389" s="7"/>
      <c r="G389" s="7"/>
    </row>
    <row r="390" spans="1:7" ht="15" customHeight="1" x14ac:dyDescent="0.25">
      <c r="A390" s="11">
        <v>134</v>
      </c>
      <c r="B390" s="12" t="s">
        <v>640</v>
      </c>
      <c r="C390" s="11" t="s">
        <v>641</v>
      </c>
      <c r="D390" s="13" t="s">
        <v>67</v>
      </c>
      <c r="E390" s="14">
        <v>197</v>
      </c>
      <c r="F390" s="15"/>
      <c r="G390" s="14">
        <f>F390*E390</f>
        <v>0</v>
      </c>
    </row>
    <row r="391" spans="1:7" s="1" customFormat="1" x14ac:dyDescent="0.25">
      <c r="C391" s="19" t="s">
        <v>642</v>
      </c>
      <c r="D391" s="19"/>
      <c r="E391" s="19"/>
      <c r="F391" s="19"/>
      <c r="G391" s="10">
        <f>SUM(G390:G390)</f>
        <v>0</v>
      </c>
    </row>
    <row r="392" spans="1:7" s="1" customFormat="1" x14ac:dyDescent="0.25">
      <c r="C392" s="19" t="s">
        <v>643</v>
      </c>
      <c r="D392" s="19"/>
      <c r="E392" s="19"/>
      <c r="F392" s="19"/>
      <c r="G392" s="10">
        <f>G391</f>
        <v>0</v>
      </c>
    </row>
    <row r="393" spans="1:7" s="1" customFormat="1" x14ac:dyDescent="0.25">
      <c r="C393" s="9" t="s">
        <v>644</v>
      </c>
      <c r="D393" s="9"/>
      <c r="E393" s="9"/>
      <c r="F393" s="9"/>
      <c r="G393" s="16">
        <f>G387+G392</f>
        <v>0</v>
      </c>
    </row>
    <row r="394" spans="1:7" s="1" customFormat="1" ht="20.100000000000001" customHeight="1" x14ac:dyDescent="0.25">
      <c r="C394" s="19" t="s">
        <v>645</v>
      </c>
      <c r="D394" s="19"/>
      <c r="E394" s="19"/>
      <c r="F394" s="19"/>
      <c r="G394" s="10">
        <f>G10+G43+G215+G253+G269+G277+G285+G295+G309+G317+G325+G355+G374+G393</f>
        <v>0</v>
      </c>
    </row>
    <row r="397" spans="1:7" s="1" customFormat="1" ht="30" customHeight="1" x14ac:dyDescent="0.25">
      <c r="C397" s="21" t="s">
        <v>646</v>
      </c>
      <c r="D397" s="21"/>
      <c r="E397" s="21"/>
      <c r="F397" s="21"/>
      <c r="G397" s="21"/>
    </row>
    <row r="399" spans="1:7" ht="30" customHeight="1" x14ac:dyDescent="0.25">
      <c r="C399" s="22" t="s">
        <v>647</v>
      </c>
      <c r="D399" s="22"/>
      <c r="E399" s="22"/>
      <c r="F399" s="22"/>
      <c r="G399" s="17">
        <f>G394</f>
        <v>0</v>
      </c>
    </row>
    <row r="400" spans="1:7" ht="30" customHeight="1" x14ac:dyDescent="0.25">
      <c r="C400" s="22" t="s">
        <v>648</v>
      </c>
      <c r="D400" s="22"/>
      <c r="E400" s="22"/>
      <c r="F400" s="22"/>
      <c r="G400" s="17">
        <v>0</v>
      </c>
    </row>
    <row r="401" spans="3:8" ht="30" customHeight="1" x14ac:dyDescent="0.25">
      <c r="C401" s="22" t="s">
        <v>649</v>
      </c>
      <c r="D401" s="22"/>
      <c r="E401" s="22"/>
      <c r="F401" s="22"/>
      <c r="G401" s="17">
        <f>G400+G399</f>
        <v>0</v>
      </c>
    </row>
    <row r="402" spans="3:8" ht="30" customHeight="1" x14ac:dyDescent="0.25">
      <c r="C402" s="22" t="s">
        <v>650</v>
      </c>
      <c r="D402" s="22"/>
      <c r="E402" s="22"/>
      <c r="F402" s="22"/>
      <c r="G402" s="17" t="s">
        <v>654</v>
      </c>
      <c r="H402" t="s">
        <v>655</v>
      </c>
    </row>
    <row r="403" spans="3:8" ht="30" customHeight="1" x14ac:dyDescent="0.25">
      <c r="C403" s="22" t="s">
        <v>651</v>
      </c>
      <c r="D403" s="22"/>
      <c r="E403" s="22"/>
      <c r="F403" s="22"/>
      <c r="G403" s="18" t="e">
        <f>(1-(G401/G402))</f>
        <v>#VALUE!</v>
      </c>
    </row>
    <row r="404" spans="3:8" ht="30" customHeight="1" x14ac:dyDescent="0.25">
      <c r="C404" s="22" t="s">
        <v>652</v>
      </c>
      <c r="D404" s="22"/>
      <c r="E404" s="22"/>
      <c r="F404" s="22"/>
      <c r="G404" s="17">
        <v>0</v>
      </c>
    </row>
    <row r="405" spans="3:8" ht="30" customHeight="1" x14ac:dyDescent="0.25">
      <c r="C405" s="23" t="s">
        <v>653</v>
      </c>
      <c r="D405" s="22"/>
      <c r="E405" s="22"/>
      <c r="F405" s="22"/>
      <c r="G405" s="17">
        <f>G394</f>
        <v>0</v>
      </c>
    </row>
    <row r="407" spans="3:8" x14ac:dyDescent="0.25">
      <c r="C407" s="1" t="s">
        <v>656</v>
      </c>
    </row>
    <row r="409" spans="3:8" ht="24.95" customHeight="1" x14ac:dyDescent="0.25">
      <c r="C409" t="s">
        <v>657</v>
      </c>
    </row>
    <row r="411" spans="3:8" ht="24.95" customHeight="1" x14ac:dyDescent="0.25">
      <c r="C411" t="s">
        <v>658</v>
      </c>
    </row>
    <row r="413" spans="3:8" ht="24.95" customHeight="1" x14ac:dyDescent="0.25">
      <c r="C413" t="s">
        <v>659</v>
      </c>
    </row>
    <row r="415" spans="3:8" ht="24.95" customHeight="1" x14ac:dyDescent="0.25">
      <c r="C415" t="s">
        <v>659</v>
      </c>
    </row>
    <row r="417" spans="3:3" ht="24.95" customHeight="1" x14ac:dyDescent="0.25">
      <c r="C417" t="s">
        <v>659</v>
      </c>
    </row>
    <row r="419" spans="3:3" ht="24.95" customHeight="1" x14ac:dyDescent="0.25">
      <c r="C419" t="s">
        <v>659</v>
      </c>
    </row>
    <row r="421" spans="3:3" ht="24.95" customHeight="1" x14ac:dyDescent="0.25">
      <c r="C421" t="s">
        <v>659</v>
      </c>
    </row>
  </sheetData>
  <sheetProtection algorithmName="SHA-512" hashValue="fLLKsGd07k+RRhgRUjZ6IHCMK+6biXKxFShDZhvSM7lQoDL7KEGodh+50Cc5SynqDhr7iGIZ1zez/Mq4DZm2tg==" saltValue="Lx6xooLT6LIoWKHcexoa0w==" spinCount="100000" sheet="1" objects="1" scenarios="1"/>
  <mergeCells count="129">
    <mergeCell ref="C403:F403"/>
    <mergeCell ref="C404:F404"/>
    <mergeCell ref="C405:F405"/>
    <mergeCell ref="C394:F394"/>
    <mergeCell ref="C397:G397"/>
    <mergeCell ref="C399:F399"/>
    <mergeCell ref="C400:F400"/>
    <mergeCell ref="C401:F401"/>
    <mergeCell ref="C402:F402"/>
    <mergeCell ref="C380:F380"/>
    <mergeCell ref="C383:F383"/>
    <mergeCell ref="C386:F386"/>
    <mergeCell ref="C387:F387"/>
    <mergeCell ref="C391:F391"/>
    <mergeCell ref="C392:F392"/>
    <mergeCell ref="C363:F363"/>
    <mergeCell ref="C367:F367"/>
    <mergeCell ref="C368:F368"/>
    <mergeCell ref="C372:F372"/>
    <mergeCell ref="C373:F373"/>
    <mergeCell ref="C374:F374"/>
    <mergeCell ref="C347:F347"/>
    <mergeCell ref="C350:F350"/>
    <mergeCell ref="C353:F353"/>
    <mergeCell ref="C354:F354"/>
    <mergeCell ref="C355:F355"/>
    <mergeCell ref="C362:F362"/>
    <mergeCell ref="C331:F331"/>
    <mergeCell ref="C334:F334"/>
    <mergeCell ref="C337:F337"/>
    <mergeCell ref="C338:F338"/>
    <mergeCell ref="C342:F342"/>
    <mergeCell ref="C343:F343"/>
    <mergeCell ref="C315:F315"/>
    <mergeCell ref="C316:F316"/>
    <mergeCell ref="C317:F317"/>
    <mergeCell ref="C323:F323"/>
    <mergeCell ref="C324:F324"/>
    <mergeCell ref="C325:F325"/>
    <mergeCell ref="C294:F294"/>
    <mergeCell ref="C295:F295"/>
    <mergeCell ref="C303:F303"/>
    <mergeCell ref="C307:F307"/>
    <mergeCell ref="C308:F308"/>
    <mergeCell ref="C309:F309"/>
    <mergeCell ref="C276:F276"/>
    <mergeCell ref="C277:F277"/>
    <mergeCell ref="C283:F283"/>
    <mergeCell ref="C284:F284"/>
    <mergeCell ref="C285:F285"/>
    <mergeCell ref="C293:F293"/>
    <mergeCell ref="C262:F262"/>
    <mergeCell ref="C263:F263"/>
    <mergeCell ref="C267:F267"/>
    <mergeCell ref="C268:F268"/>
    <mergeCell ref="C269:F269"/>
    <mergeCell ref="C275:F275"/>
    <mergeCell ref="C246:F246"/>
    <mergeCell ref="C247:F247"/>
    <mergeCell ref="C251:F251"/>
    <mergeCell ref="C252:F252"/>
    <mergeCell ref="C253:F253"/>
    <mergeCell ref="C259:F259"/>
    <mergeCell ref="C227:F227"/>
    <mergeCell ref="C231:F231"/>
    <mergeCell ref="C234:F234"/>
    <mergeCell ref="C238:F238"/>
    <mergeCell ref="C239:F239"/>
    <mergeCell ref="C243:F243"/>
    <mergeCell ref="C213:F213"/>
    <mergeCell ref="C214:F214"/>
    <mergeCell ref="C215:F215"/>
    <mergeCell ref="C221:F221"/>
    <mergeCell ref="C222:F222"/>
    <mergeCell ref="C226:F226"/>
    <mergeCell ref="C180:F180"/>
    <mergeCell ref="C184:F184"/>
    <mergeCell ref="C190:F190"/>
    <mergeCell ref="C198:F198"/>
    <mergeCell ref="C201:F201"/>
    <mergeCell ref="C208:F208"/>
    <mergeCell ref="C155:F155"/>
    <mergeCell ref="C160:F160"/>
    <mergeCell ref="C164:F164"/>
    <mergeCell ref="C170:F170"/>
    <mergeCell ref="C173:F173"/>
    <mergeCell ref="C174:F174"/>
    <mergeCell ref="C139:F139"/>
    <mergeCell ref="C142:F142"/>
    <mergeCell ref="C145:F145"/>
    <mergeCell ref="C148:F148"/>
    <mergeCell ref="C149:F149"/>
    <mergeCell ref="C154:F154"/>
    <mergeCell ref="C122:F122"/>
    <mergeCell ref="C123:F123"/>
    <mergeCell ref="C127:F127"/>
    <mergeCell ref="C130:F130"/>
    <mergeCell ref="C134:F134"/>
    <mergeCell ref="C135:F135"/>
    <mergeCell ref="C99:F99"/>
    <mergeCell ref="C105:F105"/>
    <mergeCell ref="C108:F108"/>
    <mergeCell ref="C109:F109"/>
    <mergeCell ref="C113:F113"/>
    <mergeCell ref="C116:F116"/>
    <mergeCell ref="C77:F77"/>
    <mergeCell ref="C83:F83"/>
    <mergeCell ref="C84:F84"/>
    <mergeCell ref="C89:F89"/>
    <mergeCell ref="C92:F92"/>
    <mergeCell ref="C96:F96"/>
    <mergeCell ref="C49:F49"/>
    <mergeCell ref="C52:F52"/>
    <mergeCell ref="C53:F53"/>
    <mergeCell ref="C61:F61"/>
    <mergeCell ref="C65:F65"/>
    <mergeCell ref="C71:F71"/>
    <mergeCell ref="C29:F29"/>
    <mergeCell ref="C30:F30"/>
    <mergeCell ref="C37:F37"/>
    <mergeCell ref="C41:F41"/>
    <mergeCell ref="C42:F42"/>
    <mergeCell ref="C43:F43"/>
    <mergeCell ref="A1:G1"/>
    <mergeCell ref="A3:G3"/>
    <mergeCell ref="C10:F10"/>
    <mergeCell ref="C19:F19"/>
    <mergeCell ref="C20:F20"/>
    <mergeCell ref="C25:F2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Plan Team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name</dc:creator>
  <cp:lastModifiedBy>User name</cp:lastModifiedBy>
  <dcterms:created xsi:type="dcterms:W3CDTF">2021-03-06T16:15:34Z</dcterms:created>
  <dcterms:modified xsi:type="dcterms:W3CDTF">2021-03-07T11:00:04Z</dcterms:modified>
</cp:coreProperties>
</file>